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35" yWindow="162" windowWidth="14811" windowHeight="7949" firstSheet="20" activeTab="30"/>
  </bookViews>
  <sheets>
    <sheet name="Воров 49" sheetId="1" r:id="rId1"/>
    <sheet name="Гаг 8" sheetId="2" r:id="rId2"/>
    <sheet name="Красн 40" sheetId="3" r:id="rId3"/>
    <sheet name="Остр 47" sheetId="4" r:id="rId4"/>
    <sheet name="Чайк 6" sheetId="5" r:id="rId5"/>
    <sheet name="Гаг 20" sheetId="6" r:id="rId6"/>
    <sheet name="Гаг 23" sheetId="7" r:id="rId7"/>
    <sheet name="Гаг 25" sheetId="8" r:id="rId8"/>
    <sheet name="Гаг 29А" sheetId="9" r:id="rId9"/>
    <sheet name="Гаг 40" sheetId="10" r:id="rId10"/>
    <sheet name="Гаг 44" sheetId="11" r:id="rId11"/>
    <sheet name="Гаг 48" sheetId="12" r:id="rId12"/>
    <sheet name="Гаг 50" sheetId="13" r:id="rId13"/>
    <sheet name="Гаг 62" sheetId="14" r:id="rId14"/>
    <sheet name="Гук 10" sheetId="15" r:id="rId15"/>
    <sheet name="КЛ 13" sheetId="16" r:id="rId16"/>
    <sheet name="Красн 13" sheetId="17" r:id="rId17"/>
    <sheet name="Лист15" sheetId="18" r:id="rId18"/>
    <sheet name="Красн 39" sheetId="19" r:id="rId19"/>
    <sheet name="Красн 39А" sheetId="20" r:id="rId20"/>
    <sheet name="Красн 41А" sheetId="21" r:id="rId21"/>
    <sheet name="Нов 13" sheetId="22" r:id="rId22"/>
    <sheet name="Пирог 34" sheetId="23" r:id="rId23"/>
    <sheet name="ЦБ 12" sheetId="24" r:id="rId24"/>
    <sheet name="ЦБ 11" sheetId="25" r:id="rId25"/>
    <sheet name="ЦБ 16" sheetId="26" r:id="rId26"/>
    <sheet name="ЦБ 31" sheetId="27" r:id="rId27"/>
    <sheet name="ЦБ 44" sheetId="28" r:id="rId28"/>
    <sheet name="Чайк 8" sheetId="29" r:id="rId29"/>
    <sheet name="Чайк 31" sheetId="30" r:id="rId30"/>
    <sheet name="Чайк 33" sheetId="31" r:id="rId31"/>
  </sheets>
  <calcPr calcId="144525"/>
</workbook>
</file>

<file path=xl/calcChain.xml><?xml version="1.0" encoding="utf-8"?>
<calcChain xmlns="http://schemas.openxmlformats.org/spreadsheetml/2006/main">
  <c r="H36" i="31"/>
  <c r="H35"/>
  <c r="H11"/>
  <c r="H40"/>
  <c r="H34"/>
  <c r="H32"/>
  <c r="H36" i="30"/>
  <c r="H35"/>
  <c r="H11"/>
  <c r="H40"/>
  <c r="H34"/>
  <c r="H32"/>
  <c r="H36" i="29"/>
  <c r="H35"/>
  <c r="H34"/>
  <c r="H11"/>
  <c r="H40"/>
  <c r="H32"/>
  <c r="H36" i="28"/>
  <c r="H35"/>
  <c r="H11"/>
  <c r="H34"/>
  <c r="H32"/>
  <c r="H40"/>
  <c r="H36" i="27"/>
  <c r="H35"/>
  <c r="H34"/>
  <c r="H32"/>
  <c r="H11"/>
  <c r="H40"/>
  <c r="H36" i="26"/>
  <c r="H35"/>
  <c r="H11"/>
  <c r="H34"/>
  <c r="H32"/>
  <c r="H40"/>
  <c r="H35" i="25"/>
  <c r="H34"/>
  <c r="H10"/>
  <c r="H33"/>
  <c r="H39"/>
  <c r="H40" i="24"/>
  <c r="H39"/>
  <c r="H38"/>
  <c r="H11"/>
  <c r="H44"/>
  <c r="H35"/>
  <c r="H37"/>
  <c r="H36" i="23"/>
  <c r="H35"/>
  <c r="H34"/>
  <c r="H11"/>
  <c r="H40"/>
  <c r="H32"/>
  <c r="H36" i="22"/>
  <c r="H35"/>
  <c r="H11"/>
  <c r="H34"/>
  <c r="H32"/>
  <c r="H40"/>
  <c r="H36" i="21"/>
  <c r="H35"/>
  <c r="H34"/>
  <c r="H11"/>
  <c r="H40"/>
  <c r="H32"/>
  <c r="H40" i="20"/>
  <c r="H36"/>
  <c r="H35"/>
  <c r="H34"/>
  <c r="H32"/>
  <c r="H11"/>
  <c r="H36" i="19"/>
  <c r="H35"/>
  <c r="H11"/>
  <c r="H40"/>
  <c r="H34"/>
  <c r="H32"/>
  <c r="H36" i="18"/>
  <c r="H35"/>
  <c r="H11"/>
  <c r="H34"/>
  <c r="H32"/>
  <c r="H40"/>
  <c r="H40" i="17"/>
  <c r="H36"/>
  <c r="H35"/>
  <c r="H34"/>
  <c r="H32"/>
  <c r="H11"/>
  <c r="H36" i="16"/>
  <c r="H35"/>
  <c r="H11"/>
  <c r="H40"/>
  <c r="H34"/>
  <c r="H32"/>
  <c r="H36" i="15"/>
  <c r="H35"/>
  <c r="H11"/>
  <c r="H39"/>
  <c r="H34"/>
  <c r="H28"/>
  <c r="H36" i="14"/>
  <c r="H35"/>
  <c r="H34"/>
  <c r="H11"/>
  <c r="H40"/>
  <c r="H32"/>
  <c r="H40" i="13"/>
  <c r="H36"/>
  <c r="H35"/>
  <c r="H34"/>
  <c r="H32"/>
  <c r="H11"/>
  <c r="H36" i="12"/>
  <c r="H35"/>
  <c r="H34"/>
  <c r="H11"/>
  <c r="H40"/>
  <c r="H32"/>
  <c r="H36" i="11"/>
  <c r="H35"/>
  <c r="H34"/>
  <c r="H32"/>
  <c r="H11"/>
  <c r="H40"/>
  <c r="H36" i="10"/>
  <c r="H35"/>
  <c r="H34"/>
  <c r="H11"/>
  <c r="H40"/>
  <c r="H32"/>
  <c r="H36" i="9"/>
  <c r="H35"/>
  <c r="H34"/>
  <c r="H11"/>
  <c r="H40"/>
  <c r="H32"/>
  <c r="H36" i="8"/>
  <c r="H35"/>
  <c r="H34"/>
  <c r="H11"/>
  <c r="H40"/>
  <c r="H32"/>
  <c r="H36" i="7"/>
  <c r="H35"/>
  <c r="H34"/>
  <c r="H11"/>
  <c r="H40"/>
  <c r="H32"/>
  <c r="H39" i="6"/>
  <c r="H35"/>
  <c r="H34"/>
  <c r="H33"/>
  <c r="H31"/>
  <c r="H11"/>
  <c r="H39" i="5"/>
  <c r="H38"/>
  <c r="H37"/>
  <c r="H11"/>
  <c r="H43"/>
  <c r="H35"/>
  <c r="H40" i="4"/>
  <c r="H39"/>
  <c r="H38"/>
  <c r="H11"/>
  <c r="H44"/>
  <c r="H35"/>
  <c r="H37"/>
  <c r="H41" i="3"/>
  <c r="H40"/>
  <c r="H39"/>
  <c r="H11"/>
  <c r="H45"/>
  <c r="H36"/>
  <c r="H38"/>
  <c r="H36" i="2"/>
  <c r="H35"/>
  <c r="H34"/>
  <c r="H11"/>
  <c r="H40"/>
  <c r="H32"/>
  <c r="H11" i="1"/>
  <c r="H31"/>
  <c r="H39"/>
  <c r="H34"/>
  <c r="H35"/>
  <c r="H33"/>
</calcChain>
</file>

<file path=xl/comments1.xml><?xml version="1.0" encoding="utf-8"?>
<comments xmlns="http://schemas.openxmlformats.org/spreadsheetml/2006/main">
  <authors>
    <author>Автор</author>
  </authors>
  <commentList>
    <comment ref="H2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<sst xmlns="http://schemas.openxmlformats.org/spreadsheetml/2006/main" count="1094" uniqueCount="158">
  <si>
    <t>Сумма (руб.)</t>
  </si>
  <si>
    <t>Оборудование размещенное на МДК</t>
  </si>
  <si>
    <t>дезинсекция (блохи и комары)</t>
  </si>
  <si>
    <t>дератизация (крысы и мыши)</t>
  </si>
  <si>
    <t>транспортные расходы (вызов обрезки, смета и крупногабаритного мусора и стихийных свалок)</t>
  </si>
  <si>
    <t>ВДГО</t>
  </si>
  <si>
    <t>Аварийная служба</t>
  </si>
  <si>
    <t>Начисление на з/плату</t>
  </si>
  <si>
    <t>ВСЕГО</t>
  </si>
  <si>
    <t>Тариф за 1 кв.м. общей площади</t>
  </si>
  <si>
    <t>Директор ООО "УПРАВА"</t>
  </si>
  <si>
    <t>ЛЬГОТА (домком)</t>
  </si>
  <si>
    <t>З/плата работников организации</t>
  </si>
  <si>
    <t>Справочно:</t>
  </si>
  <si>
    <t>ОПЛАЧЕНО за содержание</t>
  </si>
  <si>
    <t xml:space="preserve">Фактический расход на 1 кв.м. общ. площади </t>
  </si>
  <si>
    <t>Д.Г.Чернов</t>
  </si>
  <si>
    <t>Начислено</t>
  </si>
  <si>
    <t>Оплачено</t>
  </si>
  <si>
    <t>Начислено за содержание</t>
  </si>
  <si>
    <t>Начислено за управление</t>
  </si>
  <si>
    <t>Оплачено за управление</t>
  </si>
  <si>
    <t>Расходы ООО "Управа" по ул. Воровского № 49</t>
  </si>
  <si>
    <t>Общеэксплуатационные расходы (тех. осмотр, освещ. мест общеп)</t>
  </si>
  <si>
    <t>Обработка зеленых насаждений против вредителей</t>
  </si>
  <si>
    <t>Благоустройство (обрезка кустарников и покос травы)</t>
  </si>
  <si>
    <t>ремонт инженерных сетей (материалы)</t>
  </si>
  <si>
    <t>за 2022г.</t>
  </si>
  <si>
    <t>Задолженность за содержание на 01.01.2022г.</t>
  </si>
  <si>
    <t>Задолженность по текущему ремонту на 01.01.2022г.</t>
  </si>
  <si>
    <t>Задолженность по управлению на 01.01.2022г.</t>
  </si>
  <si>
    <t>Задолженность за содерж. на 31.12.2022г.</t>
  </si>
  <si>
    <t>Задолженность по текущему ремонту на 31.12.2022г.</t>
  </si>
  <si>
    <t>Задолженность за управление на 31.12.2022г.</t>
  </si>
  <si>
    <t>Расходы ООО "Управа" по ул. Гагарина № 8</t>
  </si>
  <si>
    <t>Аренда помещения</t>
  </si>
  <si>
    <t>Задолженность за управление на 01.01.2022г.</t>
  </si>
  <si>
    <t>Расходы ООО "Управа" по ул. Красноармейская № 40</t>
  </si>
  <si>
    <t>Задолженность по текущеиу ремонту на 01.01.2022г.</t>
  </si>
  <si>
    <t>Общеэксплуатац. расходы (тех. осмотр, освещ. мест общеп, уборка)</t>
  </si>
  <si>
    <t>транспортные расходы (вызов обрезки, крупногабаритного мусора и стихийных свалок)</t>
  </si>
  <si>
    <t>Льгота домкома</t>
  </si>
  <si>
    <t>Благоустройство (обрезка кустарников и покос травы, подметание)</t>
  </si>
  <si>
    <t>Управление на 01.05.2021г.</t>
  </si>
  <si>
    <t>Задолжен. за прибор учета теплов. энергии на 01.01.2022г.</t>
  </si>
  <si>
    <t>Начислено за прибор учета тепловой энергии</t>
  </si>
  <si>
    <t>Оплачено за прибор учета тепловой энергии</t>
  </si>
  <si>
    <t>Задолженность за прибор учета тепловой энергии на 31.12.2022г.</t>
  </si>
  <si>
    <t>Расходы ООО "Управа" по ул. Островского № 47</t>
  </si>
  <si>
    <t>за  2022г.</t>
  </si>
  <si>
    <t>Общеэксплуатационные расходы(тех.осмотр, освещ. мест общеп.)</t>
  </si>
  <si>
    <t>Ремонт инженерных сетей (материалы)</t>
  </si>
  <si>
    <t>Задолженность  за мусорный контейнер  на 01.01.2022г.</t>
  </si>
  <si>
    <t>Оплачено за мусорный контейнер</t>
  </si>
  <si>
    <t>Задолженность за содержание на 31.12.2022г.</t>
  </si>
  <si>
    <t>Задолженность по текущему  ремонту на 31.12.2022г.</t>
  </si>
  <si>
    <t>Задолженность за мусорный контейнер на 31.12.2022г.</t>
  </si>
  <si>
    <t>Расходы ООО "Управа" по ул. Чайковского № 6</t>
  </si>
  <si>
    <t>Задолженность за содерж на 01.01.2022г.</t>
  </si>
  <si>
    <t>Общеэксплуатационные расходы (тех.осмотр, освещ. мест общеп.)</t>
  </si>
  <si>
    <t>Расходы по текущему  и заявочному ремонту:</t>
  </si>
  <si>
    <t>Текущий ремонт</t>
  </si>
  <si>
    <t>Расходы ООО "Управа" по ул. Гагарина № 20</t>
  </si>
  <si>
    <t>Задолженность за содерж. на 01.01.2022г.</t>
  </si>
  <si>
    <t>Общеэксплуатационные расходы (тех. осмотр, освещ. мест общ.)</t>
  </si>
  <si>
    <t>Текущий ремонту на 31.12.2022г.</t>
  </si>
  <si>
    <t>Расходы ООО "Управа" по ул. Гагарина № 23</t>
  </si>
  <si>
    <t xml:space="preserve">Текущий ремонт на 01.01.2022г. </t>
  </si>
  <si>
    <t>Обработка зеленых насождений против вредителей</t>
  </si>
  <si>
    <t>Текущий ремонт на 31.12.2022г.</t>
  </si>
  <si>
    <t>Расходы ООО "Управа" по ул. Гагарина № 25</t>
  </si>
  <si>
    <t>Текущий ремонт  на 01.01.2022г.</t>
  </si>
  <si>
    <t>Общеэксплуатационные расходы (тех. осмотр, освещ.мест общеп)</t>
  </si>
  <si>
    <t>Задолженность за управление на 01.01.2021г.</t>
  </si>
  <si>
    <t>Расходы ООО "Управа" по ул. Гагарина № 29А</t>
  </si>
  <si>
    <t>Текущий ремонт на 01.01.2022г.</t>
  </si>
  <si>
    <t>Задолженность за управление на 01.01.2022г</t>
  </si>
  <si>
    <t>Расходы ООО "Управа" по ул. Гагарина № 40</t>
  </si>
  <si>
    <t xml:space="preserve">Задолженность за содерж. на 01.01.2022г. </t>
  </si>
  <si>
    <t>Общеэксплуатационные расходы (тех.осмотр, освещ. мест общеп)</t>
  </si>
  <si>
    <t xml:space="preserve">Задолженность за содерж. на 31.12.2022г. </t>
  </si>
  <si>
    <t>Текущий ремонт  на 31.12.2022г.</t>
  </si>
  <si>
    <t>Расходы ООО "Управа" по ул. Гагарина № 44</t>
  </si>
  <si>
    <t xml:space="preserve">Задолженность за содержан. на 01.01.2022г. </t>
  </si>
  <si>
    <t>Текущий ремонт на 01.01.2021г.</t>
  </si>
  <si>
    <t>Общеэксплуатационные расходы (тех.осмотр, освещен. обще)</t>
  </si>
  <si>
    <t xml:space="preserve">Задолженность за содержан. на 31.12.2022г. </t>
  </si>
  <si>
    <t>Расходы ООО "Управа" по ул. Гагарина № 48</t>
  </si>
  <si>
    <t xml:space="preserve">Задолженность за содержание на 01.01.2022г. </t>
  </si>
  <si>
    <t>Общеэксплуатационные расходы (тех. осмотр, освещ. мест общеп.)</t>
  </si>
  <si>
    <t xml:space="preserve">Задолженность за содержание на 31.12.2022г. </t>
  </si>
  <si>
    <t>Задолженность по текущему ремонту  на 31.12.2022г.</t>
  </si>
  <si>
    <t>Расходы ООО "Управа" по ул. Гагарина № 50</t>
  </si>
  <si>
    <t>Ремонт инжененрных сетей (материалы)</t>
  </si>
  <si>
    <t>Расходы ООО "Управа" по ул. Гагарина, д.62</t>
  </si>
  <si>
    <t>Общеэксплуатационные расходы (тех.осмотр, освещ.мест общеп.)</t>
  </si>
  <si>
    <t>Расходы ООО "Управа" по ул. Пер. Гуковский № 10</t>
  </si>
  <si>
    <t>Содержание на 01.01.2022г.</t>
  </si>
  <si>
    <t>ОПЛАЧЕНО</t>
  </si>
  <si>
    <t>Содержание на 31.12.2022г.</t>
  </si>
  <si>
    <t>Задолженность по текущему ремонту на 31.12.2022г</t>
  </si>
  <si>
    <t>Расходы ООО "Управа" по ул. Карла Либкнехта № 13</t>
  </si>
  <si>
    <t>Задолженность за текущий ремонт на 01.01.2022г.</t>
  </si>
  <si>
    <t>Общеэксплуатационные расходы (тех.осмотр,освещ.мест общеп)</t>
  </si>
  <si>
    <t>Расходы ООО "Управа" по ул. Красноармейская № 13</t>
  </si>
  <si>
    <t>Задолженность по текущ. ремонту на 01.01.2022г.</t>
  </si>
  <si>
    <t>Нвчислено за содержание</t>
  </si>
  <si>
    <t>Общеэксплуатационные расходы (тех.осмотр, освещ.мест общеп)</t>
  </si>
  <si>
    <t>Расходы ООО "Управа" по ул. Красноармейская №15</t>
  </si>
  <si>
    <t>Общеэксплуатационные расходы (тех.осмотр,освещ.мест общеп.)</t>
  </si>
  <si>
    <t>Текущий ремонт  на 31.12.2021г.</t>
  </si>
  <si>
    <t>Задолженность за управление на 31.12.2021г.</t>
  </si>
  <si>
    <t>Расходы ООО "Управа" по ул. Красноармейская № 39</t>
  </si>
  <si>
    <t xml:space="preserve">за 2022г. </t>
  </si>
  <si>
    <t>Задолженность по содерж. на 01.01.2022г.</t>
  </si>
  <si>
    <t>Задолженность по текущему ремонту  на 01.01.2022г.</t>
  </si>
  <si>
    <t>Задолженность по содерж. на 31.12.2022г.</t>
  </si>
  <si>
    <t xml:space="preserve">Фактическая оплата за 1 кв.м. </t>
  </si>
  <si>
    <t>Расходы ООО "Управа" по ул. Красноармейская № 39 А</t>
  </si>
  <si>
    <t xml:space="preserve">Задолженность по содерж. на 01.01.2022г. </t>
  </si>
  <si>
    <t xml:space="preserve">Задолженность по содерж. на 31.12.2022г. </t>
  </si>
  <si>
    <t xml:space="preserve">Фактическая оплата за 1 кв.м. общей площади </t>
  </si>
  <si>
    <t xml:space="preserve">                              Д.Г.  Чернов</t>
  </si>
  <si>
    <t>Расходы ООО "Управа" по ул. Красноармейская № 41А</t>
  </si>
  <si>
    <t xml:space="preserve"> </t>
  </si>
  <si>
    <t>ЛЬГОТА  (домком)</t>
  </si>
  <si>
    <t xml:space="preserve">З/плата работников </t>
  </si>
  <si>
    <t>Задолженность по управлению на 31.12.2022г.</t>
  </si>
  <si>
    <t>Расходы ООО "Управа" по ул. Новоселов № 13</t>
  </si>
  <si>
    <t xml:space="preserve">Задолженность по текущему ремонту на 01.01.2022г. </t>
  </si>
  <si>
    <t>Задолженность за управления на 01.01.2022г.</t>
  </si>
  <si>
    <t>Расходы ООО "Управа" по ул. Пирогова № 34</t>
  </si>
  <si>
    <t xml:space="preserve">Текущий ремот на 01.01.2022г. </t>
  </si>
  <si>
    <t>Благоустройство ( обрезка кустарников и покос травы)</t>
  </si>
  <si>
    <t xml:space="preserve">З/плата работников организации </t>
  </si>
  <si>
    <t>Задолженность по управление на 01.01.2022г.</t>
  </si>
  <si>
    <t>Текущему ремонту  на 31.12.2022г.</t>
  </si>
  <si>
    <t>Расходы ООО "Управа" по ул. Цветной бульвар № 12</t>
  </si>
  <si>
    <t>Влажная и сухая уборка подьездов</t>
  </si>
  <si>
    <t>Ремонт подъездов на 01.01.2022г.</t>
  </si>
  <si>
    <t xml:space="preserve">Оплачено </t>
  </si>
  <si>
    <t>Ремонт подъездов на 31.12.2022г.</t>
  </si>
  <si>
    <t>Расходы ООО "Управа" по ул. Цветной бульвар № 11</t>
  </si>
  <si>
    <t xml:space="preserve">Начислено </t>
  </si>
  <si>
    <t>Расходы ООО "Управа" по ул. Цветной бульвар № 16</t>
  </si>
  <si>
    <t>за 2022</t>
  </si>
  <si>
    <t>Общеэксплуатационные расходы (тех. Осмотр, освещ. мест общеп)</t>
  </si>
  <si>
    <t>Расходы ООО "Управа" по ул. Цветной бульвар № 31</t>
  </si>
  <si>
    <t>Задолженность  за содерж. на 01.01.2022г.</t>
  </si>
  <si>
    <t xml:space="preserve">Текущеий ремонт  на 01.01.2022г. </t>
  </si>
  <si>
    <t>Общеэксплуатационные расходы (тех. осмотр,освещ.мест общеп)</t>
  </si>
  <si>
    <t>Задолженность  за содерж. на 31.12.2022г.</t>
  </si>
  <si>
    <t>Расходы ООО "Управа" по ул. Цветной бульвар № 44</t>
  </si>
  <si>
    <t>Начислено за содержпние</t>
  </si>
  <si>
    <t>Общеэксплуатационные расходы (тех.осмотр,освещ. мест общеп)</t>
  </si>
  <si>
    <t>Расходы ООО "Управа" по ул. Чайковского № 8</t>
  </si>
  <si>
    <t>Расходы ООО "Управа" по ул. Чайковского № 31</t>
  </si>
  <si>
    <t>Расходы ООО "Управа" по ул. Чайковского № 33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</si>
</sst>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 ;\-#,##0.00\ 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4">
    <xf numFmtId="0" fontId="0" fillId="0" borderId="0" xfId="0"/>
    <xf numFmtId="0" fontId="0" fillId="0" borderId="0" xfId="0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2" fontId="5" fillId="0" borderId="30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2" fontId="5" fillId="0" borderId="4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2" fontId="0" fillId="0" borderId="7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2" fontId="5" fillId="0" borderId="9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2" fontId="0" fillId="0" borderId="13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2" fontId="5" fillId="0" borderId="19" xfId="0" applyNumberFormat="1" applyFon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2" fontId="5" fillId="0" borderId="2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2" fontId="5" fillId="0" borderId="1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2" fontId="2" fillId="0" borderId="4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2" fontId="5" fillId="0" borderId="33" xfId="0" applyNumberFormat="1" applyFont="1" applyBorder="1" applyAlignment="1">
      <alignment horizontal="center"/>
    </xf>
    <xf numFmtId="2" fontId="5" fillId="0" borderId="34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8" xfId="0" applyBorder="1" applyAlignment="1">
      <alignment horizontal="center"/>
    </xf>
    <xf numFmtId="0" fontId="5" fillId="0" borderId="37" xfId="0" applyFont="1" applyBorder="1" applyAlignment="1">
      <alignment horizontal="left"/>
    </xf>
    <xf numFmtId="0" fontId="0" fillId="0" borderId="18" xfId="0" applyBorder="1" applyAlignment="1">
      <alignment horizontal="left" wrapText="1"/>
    </xf>
    <xf numFmtId="0" fontId="0" fillId="0" borderId="36" xfId="0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2" fontId="0" fillId="0" borderId="21" xfId="0" applyNumberFormat="1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0" xfId="0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2" fontId="0" fillId="0" borderId="13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33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5" fillId="0" borderId="38" xfId="0" applyFont="1" applyBorder="1" applyAlignment="1">
      <alignment horizontal="left"/>
    </xf>
    <xf numFmtId="2" fontId="5" fillId="0" borderId="8" xfId="0" applyNumberFormat="1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164" fontId="5" fillId="0" borderId="39" xfId="0" applyNumberFormat="1" applyFont="1" applyBorder="1" applyAlignment="1">
      <alignment horizontal="center"/>
    </xf>
    <xf numFmtId="164" fontId="5" fillId="0" borderId="41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165" fontId="5" fillId="0" borderId="19" xfId="0" applyNumberFormat="1" applyFont="1" applyBorder="1" applyAlignment="1">
      <alignment horizontal="center"/>
    </xf>
    <xf numFmtId="165" fontId="0" fillId="0" borderId="21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2" fontId="2" fillId="0" borderId="13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5" fillId="0" borderId="42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2" fillId="0" borderId="42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42" xfId="0" applyNumberFormat="1" applyFont="1" applyBorder="1" applyAlignment="1">
      <alignment horizontal="center"/>
    </xf>
    <xf numFmtId="2" fontId="5" fillId="0" borderId="45" xfId="0" applyNumberFormat="1" applyFont="1" applyBorder="1" applyAlignment="1">
      <alignment horizontal="center"/>
    </xf>
    <xf numFmtId="0" fontId="5" fillId="0" borderId="49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5" fillId="0" borderId="51" xfId="0" applyFont="1" applyBorder="1" applyAlignment="1">
      <alignment horizontal="left"/>
    </xf>
    <xf numFmtId="2" fontId="5" fillId="0" borderId="49" xfId="0" applyNumberFormat="1" applyFont="1" applyBorder="1" applyAlignment="1">
      <alignment horizontal="center"/>
    </xf>
    <xf numFmtId="2" fontId="5" fillId="0" borderId="52" xfId="0" applyNumberFormat="1" applyFont="1" applyBorder="1" applyAlignment="1">
      <alignment horizontal="center"/>
    </xf>
    <xf numFmtId="0" fontId="5" fillId="0" borderId="34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8" xfId="0" applyFont="1" applyBorder="1" applyAlignment="1">
      <alignment horizontal="left"/>
    </xf>
    <xf numFmtId="2" fontId="0" fillId="0" borderId="39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0" fontId="5" fillId="0" borderId="25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5" fillId="0" borderId="39" xfId="0" applyNumberFormat="1" applyFont="1" applyBorder="1" applyAlignment="1">
      <alignment horizontal="center"/>
    </xf>
    <xf numFmtId="2" fontId="5" fillId="0" borderId="41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2" fontId="0" fillId="0" borderId="30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22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2" fontId="0" fillId="0" borderId="39" xfId="0" applyNumberFormat="1" applyFill="1" applyBorder="1" applyAlignment="1">
      <alignment horizontal="center"/>
    </xf>
    <xf numFmtId="2" fontId="0" fillId="0" borderId="41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6" xfId="0" applyFill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39" xfId="0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164" fontId="5" fillId="0" borderId="12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1" xfId="0" applyBorder="1" applyAlignment="1">
      <alignment horizontal="left"/>
    </xf>
    <xf numFmtId="2" fontId="1" fillId="0" borderId="7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workbookViewId="0">
      <selection activeCell="N28" sqref="N28"/>
    </sheetView>
  </sheetViews>
  <sheetFormatPr defaultRowHeight="14.7"/>
  <sheetData>
    <row r="1" spans="1:9" ht="18.399999999999999">
      <c r="A1" s="24" t="s">
        <v>22</v>
      </c>
      <c r="B1" s="24"/>
      <c r="C1" s="24"/>
      <c r="D1" s="24"/>
      <c r="E1" s="24"/>
      <c r="F1" s="24"/>
      <c r="G1" s="24"/>
      <c r="H1" s="24"/>
      <c r="I1" s="24"/>
    </row>
    <row r="2" spans="1:9" ht="15.45" thickBot="1">
      <c r="C2" s="25" t="s">
        <v>27</v>
      </c>
      <c r="D2" s="25"/>
      <c r="E2" s="25"/>
      <c r="F2" s="25"/>
    </row>
    <row r="3" spans="1:9" ht="15.45" thickBot="1">
      <c r="A3" s="26"/>
      <c r="B3" s="27"/>
      <c r="C3" s="27"/>
      <c r="D3" s="27"/>
      <c r="E3" s="27"/>
      <c r="F3" s="27"/>
      <c r="G3" s="28"/>
      <c r="H3" s="29" t="s">
        <v>0</v>
      </c>
      <c r="I3" s="30"/>
    </row>
    <row r="4" spans="1:9">
      <c r="A4" s="31" t="s">
        <v>28</v>
      </c>
      <c r="B4" s="32"/>
      <c r="C4" s="32"/>
      <c r="D4" s="32"/>
      <c r="E4" s="32"/>
      <c r="F4" s="32"/>
      <c r="G4" s="33"/>
      <c r="H4" s="34">
        <v>177997.91</v>
      </c>
      <c r="I4" s="18"/>
    </row>
    <row r="5" spans="1:9">
      <c r="A5" s="34"/>
      <c r="B5" s="35"/>
      <c r="C5" s="35"/>
      <c r="D5" s="35"/>
      <c r="E5" s="35"/>
      <c r="F5" s="35"/>
      <c r="G5" s="18"/>
      <c r="H5" s="36"/>
      <c r="I5" s="37"/>
    </row>
    <row r="6" spans="1:9">
      <c r="A6" s="38" t="s">
        <v>29</v>
      </c>
      <c r="B6" s="39"/>
      <c r="C6" s="39"/>
      <c r="D6" s="39"/>
      <c r="E6" s="39"/>
      <c r="F6" s="39"/>
      <c r="G6" s="40"/>
      <c r="H6" s="17">
        <v>92973.46</v>
      </c>
      <c r="I6" s="41"/>
    </row>
    <row r="7" spans="1:9">
      <c r="A7" s="19" t="s">
        <v>17</v>
      </c>
      <c r="B7" s="20"/>
      <c r="C7" s="20"/>
      <c r="D7" s="20"/>
      <c r="E7" s="20"/>
      <c r="F7" s="20"/>
      <c r="G7" s="21"/>
      <c r="H7" s="22">
        <v>256654.92</v>
      </c>
      <c r="I7" s="23"/>
    </row>
    <row r="8" spans="1:9">
      <c r="A8" s="44" t="s">
        <v>18</v>
      </c>
      <c r="B8" s="45"/>
      <c r="C8" s="45"/>
      <c r="D8" s="45"/>
      <c r="E8" s="45"/>
      <c r="F8" s="45"/>
      <c r="G8" s="46"/>
      <c r="H8" s="22">
        <v>226771.19</v>
      </c>
      <c r="I8" s="23"/>
    </row>
    <row r="9" spans="1:9">
      <c r="A9" s="44" t="s">
        <v>1</v>
      </c>
      <c r="B9" s="45"/>
      <c r="C9" s="45"/>
      <c r="D9" s="45"/>
      <c r="E9" s="45"/>
      <c r="F9" s="45"/>
      <c r="G9" s="46"/>
      <c r="H9" s="22">
        <v>6000</v>
      </c>
      <c r="I9" s="23"/>
    </row>
    <row r="10" spans="1:9" ht="15.45" thickBot="1">
      <c r="A10" s="34"/>
      <c r="B10" s="35"/>
      <c r="C10" s="35"/>
      <c r="D10" s="35"/>
      <c r="E10" s="35"/>
      <c r="F10" s="35"/>
      <c r="G10" s="18"/>
      <c r="H10" s="17"/>
      <c r="I10" s="41"/>
    </row>
    <row r="11" spans="1:9" ht="15.45" thickBot="1">
      <c r="A11" s="49" t="s">
        <v>19</v>
      </c>
      <c r="B11" s="50"/>
      <c r="C11" s="50"/>
      <c r="D11" s="50"/>
      <c r="E11" s="50"/>
      <c r="F11" s="50"/>
      <c r="G11" s="51"/>
      <c r="H11" s="52">
        <f>H12+H13+H14+H17+H18+H20+H21+H22+H23+H24+H19</f>
        <v>435195.72000000003</v>
      </c>
      <c r="I11" s="53"/>
    </row>
    <row r="12" spans="1:9">
      <c r="A12" s="54" t="s">
        <v>23</v>
      </c>
      <c r="B12" s="55"/>
      <c r="C12" s="55"/>
      <c r="D12" s="55"/>
      <c r="E12" s="55"/>
      <c r="F12" s="55"/>
      <c r="G12" s="56"/>
      <c r="H12" s="57">
        <v>70008.47</v>
      </c>
      <c r="I12" s="58"/>
    </row>
    <row r="13" spans="1:9" ht="15.1" customHeight="1">
      <c r="A13" s="44" t="s">
        <v>2</v>
      </c>
      <c r="B13" s="45"/>
      <c r="C13" s="45"/>
      <c r="D13" s="45"/>
      <c r="E13" s="45"/>
      <c r="F13" s="45"/>
      <c r="G13" s="46"/>
      <c r="H13" s="42">
        <v>653.92999999999995</v>
      </c>
      <c r="I13" s="43"/>
    </row>
    <row r="14" spans="1:9">
      <c r="A14" s="44" t="s">
        <v>3</v>
      </c>
      <c r="B14" s="45"/>
      <c r="C14" s="45"/>
      <c r="D14" s="45"/>
      <c r="E14" s="45"/>
      <c r="F14" s="45"/>
      <c r="G14" s="46"/>
      <c r="H14" s="42">
        <v>3629.16</v>
      </c>
      <c r="I14" s="43"/>
    </row>
    <row r="15" spans="1:9" ht="15.1" customHeight="1">
      <c r="A15" s="59" t="s">
        <v>4</v>
      </c>
      <c r="B15" s="60"/>
      <c r="C15" s="60"/>
      <c r="D15" s="60"/>
      <c r="E15" s="60"/>
      <c r="F15" s="60"/>
      <c r="G15" s="61"/>
      <c r="H15" s="42"/>
      <c r="I15" s="43"/>
    </row>
    <row r="16" spans="1:9">
      <c r="A16" s="59"/>
      <c r="B16" s="60"/>
      <c r="C16" s="60"/>
      <c r="D16" s="60"/>
      <c r="E16" s="60"/>
      <c r="F16" s="60"/>
      <c r="G16" s="61"/>
      <c r="H16" s="42"/>
      <c r="I16" s="43"/>
    </row>
    <row r="17" spans="1:9" ht="15.1" customHeight="1">
      <c r="A17" s="44" t="s">
        <v>26</v>
      </c>
      <c r="B17" s="45"/>
      <c r="C17" s="45"/>
      <c r="D17" s="45"/>
      <c r="E17" s="45"/>
      <c r="F17" s="45"/>
      <c r="G17" s="46"/>
      <c r="H17" s="42">
        <v>9027</v>
      </c>
      <c r="I17" s="43"/>
    </row>
    <row r="18" spans="1:9">
      <c r="A18" s="69" t="s">
        <v>24</v>
      </c>
      <c r="B18" s="70"/>
      <c r="C18" s="70"/>
      <c r="D18" s="70"/>
      <c r="E18" s="70"/>
      <c r="F18" s="70"/>
      <c r="G18" s="71"/>
      <c r="H18" s="47">
        <v>0</v>
      </c>
      <c r="I18" s="48"/>
    </row>
    <row r="19" spans="1:9">
      <c r="A19" s="65" t="s">
        <v>5</v>
      </c>
      <c r="B19" s="66"/>
      <c r="C19" s="66"/>
      <c r="D19" s="66"/>
      <c r="E19" s="66"/>
      <c r="F19" s="66"/>
      <c r="G19" s="67"/>
      <c r="H19" s="42">
        <v>6657.66</v>
      </c>
      <c r="I19" s="43"/>
    </row>
    <row r="20" spans="1:9">
      <c r="A20" s="44" t="s">
        <v>11</v>
      </c>
      <c r="B20" s="45"/>
      <c r="C20" s="45"/>
      <c r="D20" s="45"/>
      <c r="E20" s="45"/>
      <c r="F20" s="45"/>
      <c r="G20" s="46"/>
      <c r="H20" s="78">
        <v>0</v>
      </c>
      <c r="I20" s="79"/>
    </row>
    <row r="21" spans="1:9">
      <c r="A21" s="69" t="s">
        <v>25</v>
      </c>
      <c r="B21" s="70"/>
      <c r="C21" s="70"/>
      <c r="D21" s="70"/>
      <c r="E21" s="70"/>
      <c r="F21" s="70"/>
      <c r="G21" s="71"/>
      <c r="H21" s="72">
        <v>7736.77</v>
      </c>
      <c r="I21" s="73"/>
    </row>
    <row r="22" spans="1:9">
      <c r="A22" s="69" t="s">
        <v>6</v>
      </c>
      <c r="B22" s="70"/>
      <c r="C22" s="70"/>
      <c r="D22" s="70"/>
      <c r="E22" s="70"/>
      <c r="F22" s="70"/>
      <c r="G22" s="71"/>
      <c r="H22" s="78">
        <v>75879.839999999997</v>
      </c>
      <c r="I22" s="79"/>
    </row>
    <row r="23" spans="1:9">
      <c r="A23" s="69" t="s">
        <v>12</v>
      </c>
      <c r="B23" s="70"/>
      <c r="C23" s="70"/>
      <c r="D23" s="70"/>
      <c r="E23" s="70"/>
      <c r="F23" s="70"/>
      <c r="G23" s="71"/>
      <c r="H23" s="36">
        <v>200155.23</v>
      </c>
      <c r="I23" s="37"/>
    </row>
    <row r="24" spans="1:9" ht="15.45" thickBot="1">
      <c r="A24" s="69" t="s">
        <v>7</v>
      </c>
      <c r="B24" s="70"/>
      <c r="C24" s="70"/>
      <c r="D24" s="70"/>
      <c r="E24" s="70"/>
      <c r="F24" s="70"/>
      <c r="G24" s="71"/>
      <c r="H24" s="72">
        <v>61447.66</v>
      </c>
      <c r="I24" s="73"/>
    </row>
    <row r="25" spans="1:9" ht="15.45" thickBot="1">
      <c r="A25" s="49" t="s">
        <v>14</v>
      </c>
      <c r="B25" s="50"/>
      <c r="C25" s="50"/>
      <c r="D25" s="50"/>
      <c r="E25" s="50"/>
      <c r="F25" s="50"/>
      <c r="G25" s="51"/>
      <c r="H25" s="52">
        <v>384523.52000000002</v>
      </c>
      <c r="I25" s="62"/>
    </row>
    <row r="26" spans="1:9" ht="15.45" thickBot="1">
      <c r="A26" s="26"/>
      <c r="B26" s="27"/>
      <c r="C26" s="27"/>
      <c r="D26" s="27"/>
      <c r="E26" s="27"/>
      <c r="F26" s="27"/>
      <c r="G26" s="28"/>
      <c r="H26" s="26"/>
      <c r="I26" s="28"/>
    </row>
    <row r="27" spans="1:9" ht="15.45" thickBot="1">
      <c r="A27" s="7" t="s">
        <v>30</v>
      </c>
      <c r="B27" s="8"/>
      <c r="C27" s="8"/>
      <c r="D27" s="8"/>
      <c r="E27" s="8"/>
      <c r="F27" s="8"/>
      <c r="G27" s="9"/>
      <c r="H27" s="10">
        <v>27384.14</v>
      </c>
      <c r="I27" s="11"/>
    </row>
    <row r="28" spans="1:9" ht="15.45" thickBot="1">
      <c r="A28" s="7" t="s">
        <v>20</v>
      </c>
      <c r="B28" s="8"/>
      <c r="C28" s="8"/>
      <c r="D28" s="8"/>
      <c r="E28" s="8"/>
      <c r="F28" s="8"/>
      <c r="G28" s="9"/>
      <c r="H28" s="63">
        <v>66952.800000000003</v>
      </c>
      <c r="I28" s="64"/>
    </row>
    <row r="29" spans="1:9" ht="15.45" thickBot="1">
      <c r="A29" s="7" t="s">
        <v>21</v>
      </c>
      <c r="B29" s="8"/>
      <c r="C29" s="8"/>
      <c r="D29" s="8"/>
      <c r="E29" s="8"/>
      <c r="F29" s="8"/>
      <c r="G29" s="9"/>
      <c r="H29" s="80">
        <v>59157.13</v>
      </c>
      <c r="I29" s="81"/>
    </row>
    <row r="30" spans="1:9" ht="15.45" thickBot="1">
      <c r="A30" s="82"/>
      <c r="B30" s="83"/>
      <c r="C30" s="83"/>
      <c r="D30" s="83"/>
      <c r="E30" s="83"/>
      <c r="F30" s="83"/>
      <c r="G30" s="84"/>
      <c r="H30" s="85"/>
      <c r="I30" s="86"/>
    </row>
    <row r="31" spans="1:9" ht="15.45" thickBot="1">
      <c r="A31" s="7" t="s">
        <v>8</v>
      </c>
      <c r="B31" s="8"/>
      <c r="C31" s="8"/>
      <c r="D31" s="8"/>
      <c r="E31" s="8"/>
      <c r="F31" s="8"/>
      <c r="G31" s="9"/>
      <c r="H31" s="10">
        <f>H11</f>
        <v>435195.72000000003</v>
      </c>
      <c r="I31" s="11"/>
    </row>
    <row r="32" spans="1:9">
      <c r="A32" s="12"/>
      <c r="B32" s="13"/>
      <c r="C32" s="13"/>
      <c r="D32" s="13"/>
      <c r="E32" s="13"/>
      <c r="F32" s="13"/>
      <c r="G32" s="14"/>
      <c r="H32" s="15"/>
      <c r="I32" s="16"/>
    </row>
    <row r="33" spans="1:9">
      <c r="A33" s="2" t="s">
        <v>31</v>
      </c>
      <c r="B33" s="3"/>
      <c r="C33" s="3"/>
      <c r="D33" s="3"/>
      <c r="E33" s="3"/>
      <c r="F33" s="3"/>
      <c r="G33" s="4"/>
      <c r="H33" s="17">
        <f>H4+H11-H25</f>
        <v>228670.11</v>
      </c>
      <c r="I33" s="18"/>
    </row>
    <row r="34" spans="1:9">
      <c r="A34" s="2" t="s">
        <v>32</v>
      </c>
      <c r="B34" s="3"/>
      <c r="C34" s="3"/>
      <c r="D34" s="3"/>
      <c r="E34" s="3"/>
      <c r="F34" s="3"/>
      <c r="G34" s="4"/>
      <c r="H34" s="5">
        <f>H6+H7-H8-H9</f>
        <v>116857.19</v>
      </c>
      <c r="I34" s="6"/>
    </row>
    <row r="35" spans="1:9">
      <c r="A35" s="74" t="s">
        <v>33</v>
      </c>
      <c r="B35" s="3"/>
      <c r="C35" s="3"/>
      <c r="D35" s="3"/>
      <c r="E35" s="3"/>
      <c r="F35" s="3"/>
      <c r="G35" s="3"/>
      <c r="H35" s="17">
        <f>H27+H28-H29</f>
        <v>35179.810000000005</v>
      </c>
      <c r="I35" s="41"/>
    </row>
    <row r="36" spans="1:9">
      <c r="A36" s="75"/>
      <c r="B36" s="76"/>
      <c r="C36" s="76"/>
      <c r="D36" s="76"/>
      <c r="E36" s="76"/>
      <c r="F36" s="76"/>
      <c r="G36" s="77"/>
      <c r="H36" s="75"/>
      <c r="I36" s="77"/>
    </row>
    <row r="37" spans="1:9">
      <c r="A37" s="44" t="s">
        <v>13</v>
      </c>
      <c r="B37" s="45"/>
      <c r="C37" s="45"/>
      <c r="D37" s="45"/>
      <c r="E37" s="45"/>
      <c r="F37" s="45"/>
      <c r="G37" s="46"/>
      <c r="H37" s="42"/>
      <c r="I37" s="43"/>
    </row>
    <row r="38" spans="1:9">
      <c r="A38" s="69" t="s">
        <v>9</v>
      </c>
      <c r="B38" s="70"/>
      <c r="C38" s="70"/>
      <c r="D38" s="70"/>
      <c r="E38" s="70"/>
      <c r="F38" s="70"/>
      <c r="G38" s="71"/>
      <c r="H38" s="17">
        <v>17</v>
      </c>
      <c r="I38" s="41"/>
    </row>
    <row r="39" spans="1:9" ht="15.45" thickBot="1">
      <c r="A39" s="87" t="s">
        <v>15</v>
      </c>
      <c r="B39" s="88"/>
      <c r="C39" s="88"/>
      <c r="D39" s="88"/>
      <c r="E39" s="88"/>
      <c r="F39" s="88"/>
      <c r="G39" s="89"/>
      <c r="H39" s="90">
        <f>(H7+H11+H28)/(H8+H25+H29+H9)*H38</f>
        <v>19.069588871249138</v>
      </c>
      <c r="I39" s="91"/>
    </row>
    <row r="42" spans="1:9">
      <c r="A42" s="68" t="s">
        <v>10</v>
      </c>
      <c r="B42" s="68"/>
      <c r="C42" s="68"/>
      <c r="G42" s="68" t="s">
        <v>16</v>
      </c>
      <c r="H42" s="68"/>
      <c r="I42" s="68"/>
    </row>
    <row r="45" spans="1:9">
      <c r="A45" s="68"/>
      <c r="B45" s="68"/>
      <c r="C45" s="68"/>
      <c r="G45" s="68"/>
      <c r="H45" s="68"/>
      <c r="I45" s="68"/>
    </row>
  </sheetData>
  <mergeCells count="78">
    <mergeCell ref="A39:G39"/>
    <mergeCell ref="H39:I39"/>
    <mergeCell ref="A42:C42"/>
    <mergeCell ref="G42:I42"/>
    <mergeCell ref="A38:G38"/>
    <mergeCell ref="H38:I38"/>
    <mergeCell ref="A27:G27"/>
    <mergeCell ref="H27:I27"/>
    <mergeCell ref="A29:G29"/>
    <mergeCell ref="H29:I29"/>
    <mergeCell ref="A30:G30"/>
    <mergeCell ref="H30:I30"/>
    <mergeCell ref="A37:G37"/>
    <mergeCell ref="H37:I37"/>
    <mergeCell ref="A20:G20"/>
    <mergeCell ref="H20:I20"/>
    <mergeCell ref="A23:G23"/>
    <mergeCell ref="H23:I23"/>
    <mergeCell ref="A22:G22"/>
    <mergeCell ref="H22:I22"/>
    <mergeCell ref="A21:G21"/>
    <mergeCell ref="A25:G25"/>
    <mergeCell ref="A45:C45"/>
    <mergeCell ref="G45:I45"/>
    <mergeCell ref="A18:G18"/>
    <mergeCell ref="H21:I21"/>
    <mergeCell ref="A35:G35"/>
    <mergeCell ref="H35:I35"/>
    <mergeCell ref="A36:G36"/>
    <mergeCell ref="H36:I36"/>
    <mergeCell ref="A24:G24"/>
    <mergeCell ref="H24:I24"/>
    <mergeCell ref="A15:G16"/>
    <mergeCell ref="H25:I25"/>
    <mergeCell ref="A28:G28"/>
    <mergeCell ref="H28:I28"/>
    <mergeCell ref="A19:G19"/>
    <mergeCell ref="H19:I19"/>
    <mergeCell ref="A26:G26"/>
    <mergeCell ref="H26:I26"/>
    <mergeCell ref="H10:I10"/>
    <mergeCell ref="H18:I18"/>
    <mergeCell ref="A17:G17"/>
    <mergeCell ref="H17:I17"/>
    <mergeCell ref="A11:G11"/>
    <mergeCell ref="H11:I11"/>
    <mergeCell ref="A12:G12"/>
    <mergeCell ref="H12:I12"/>
    <mergeCell ref="A13:G13"/>
    <mergeCell ref="H13:I13"/>
    <mergeCell ref="A6:G6"/>
    <mergeCell ref="H6:I6"/>
    <mergeCell ref="H15:I16"/>
    <mergeCell ref="A14:G14"/>
    <mergeCell ref="H14:I14"/>
    <mergeCell ref="A8:G8"/>
    <mergeCell ref="H8:I8"/>
    <mergeCell ref="A9:G9"/>
    <mergeCell ref="H9:I9"/>
    <mergeCell ref="A10:G10"/>
    <mergeCell ref="A7:G7"/>
    <mergeCell ref="H7:I7"/>
    <mergeCell ref="A1:I1"/>
    <mergeCell ref="C2:F2"/>
    <mergeCell ref="A3:G3"/>
    <mergeCell ref="H3:I3"/>
    <mergeCell ref="A4:G4"/>
    <mergeCell ref="H4:I4"/>
    <mergeCell ref="A5:G5"/>
    <mergeCell ref="H5:I5"/>
    <mergeCell ref="A34:G34"/>
    <mergeCell ref="H34:I34"/>
    <mergeCell ref="A31:G31"/>
    <mergeCell ref="H31:I31"/>
    <mergeCell ref="A32:G32"/>
    <mergeCell ref="H32:I32"/>
    <mergeCell ref="A33:G33"/>
    <mergeCell ref="H33:I33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3"/>
  <sheetViews>
    <sheetView workbookViewId="0">
      <selection activeCell="N16" sqref="N16"/>
    </sheetView>
  </sheetViews>
  <sheetFormatPr defaultRowHeight="14.7"/>
  <sheetData>
    <row r="1" spans="1:9" ht="18.399999999999999">
      <c r="A1" s="24" t="s">
        <v>77</v>
      </c>
      <c r="B1" s="24"/>
      <c r="C1" s="24"/>
      <c r="D1" s="24"/>
      <c r="E1" s="24"/>
      <c r="F1" s="24"/>
      <c r="G1" s="24"/>
      <c r="H1" s="24"/>
      <c r="I1" s="24"/>
    </row>
    <row r="2" spans="1:9" ht="15.45" thickBot="1">
      <c r="C2" s="25" t="s">
        <v>27</v>
      </c>
      <c r="D2" s="25"/>
      <c r="E2" s="25"/>
      <c r="F2" s="25"/>
    </row>
    <row r="3" spans="1:9" ht="15.45" thickBot="1">
      <c r="A3" s="26"/>
      <c r="B3" s="27"/>
      <c r="C3" s="27"/>
      <c r="D3" s="27"/>
      <c r="E3" s="27"/>
      <c r="F3" s="27"/>
      <c r="G3" s="28"/>
      <c r="H3" s="96" t="s">
        <v>0</v>
      </c>
      <c r="I3" s="98"/>
    </row>
    <row r="4" spans="1:9">
      <c r="A4" s="2" t="s">
        <v>78</v>
      </c>
      <c r="B4" s="3"/>
      <c r="C4" s="3"/>
      <c r="D4" s="3"/>
      <c r="E4" s="3"/>
      <c r="F4" s="3"/>
      <c r="G4" s="3"/>
      <c r="H4" s="17">
        <v>77336.72</v>
      </c>
      <c r="I4" s="41"/>
    </row>
    <row r="5" spans="1:9">
      <c r="A5" s="34"/>
      <c r="B5" s="35"/>
      <c r="C5" s="35"/>
      <c r="D5" s="35"/>
      <c r="E5" s="35"/>
      <c r="F5" s="35"/>
      <c r="G5" s="18"/>
      <c r="H5" s="34"/>
      <c r="I5" s="18"/>
    </row>
    <row r="6" spans="1:9">
      <c r="A6" s="2" t="s">
        <v>67</v>
      </c>
      <c r="B6" s="3"/>
      <c r="C6" s="3"/>
      <c r="D6" s="3"/>
      <c r="E6" s="3"/>
      <c r="F6" s="3"/>
      <c r="G6" s="4"/>
      <c r="H6" s="17">
        <v>69954.350000000006</v>
      </c>
      <c r="I6" s="18"/>
    </row>
    <row r="7" spans="1:9">
      <c r="A7" s="19" t="s">
        <v>17</v>
      </c>
      <c r="B7" s="20"/>
      <c r="C7" s="20"/>
      <c r="D7" s="20"/>
      <c r="E7" s="20"/>
      <c r="F7" s="20"/>
      <c r="G7" s="21"/>
      <c r="H7" s="22">
        <v>104192.37</v>
      </c>
      <c r="I7" s="23"/>
    </row>
    <row r="8" spans="1:9">
      <c r="A8" s="44" t="s">
        <v>18</v>
      </c>
      <c r="B8" s="45"/>
      <c r="C8" s="45"/>
      <c r="D8" s="45"/>
      <c r="E8" s="45"/>
      <c r="F8" s="45"/>
      <c r="G8" s="46"/>
      <c r="H8" s="47">
        <v>98216.05</v>
      </c>
      <c r="I8" s="48"/>
    </row>
    <row r="9" spans="1:9">
      <c r="A9" s="44" t="s">
        <v>1</v>
      </c>
      <c r="B9" s="45"/>
      <c r="C9" s="45"/>
      <c r="D9" s="45"/>
      <c r="E9" s="45"/>
      <c r="F9" s="45"/>
      <c r="G9" s="46"/>
      <c r="H9" s="78">
        <v>26880</v>
      </c>
      <c r="I9" s="79"/>
    </row>
    <row r="10" spans="1:9" ht="15.45" thickBot="1">
      <c r="A10" s="44"/>
      <c r="B10" s="45"/>
      <c r="C10" s="45"/>
      <c r="D10" s="45"/>
      <c r="E10" s="45"/>
      <c r="F10" s="45"/>
      <c r="G10" s="46"/>
      <c r="H10" s="42"/>
      <c r="I10" s="43"/>
    </row>
    <row r="11" spans="1:9" ht="15.45" thickBot="1">
      <c r="A11" s="49" t="s">
        <v>19</v>
      </c>
      <c r="B11" s="50"/>
      <c r="C11" s="50"/>
      <c r="D11" s="50"/>
      <c r="E11" s="50"/>
      <c r="F11" s="50"/>
      <c r="G11" s="51"/>
      <c r="H11" s="52">
        <f>H12+H13+H14+H15+H17+H18+H20+H21+H22+H23+H24+H25+H19</f>
        <v>123966.42</v>
      </c>
      <c r="I11" s="53"/>
    </row>
    <row r="12" spans="1:9">
      <c r="A12" s="54" t="s">
        <v>79</v>
      </c>
      <c r="B12" s="55"/>
      <c r="C12" s="55"/>
      <c r="D12" s="55"/>
      <c r="E12" s="55"/>
      <c r="F12" s="55"/>
      <c r="G12" s="56"/>
      <c r="H12" s="57">
        <v>1988.04</v>
      </c>
      <c r="I12" s="58"/>
    </row>
    <row r="13" spans="1:9">
      <c r="A13" s="44" t="s">
        <v>2</v>
      </c>
      <c r="B13" s="45"/>
      <c r="C13" s="45"/>
      <c r="D13" s="45"/>
      <c r="E13" s="45"/>
      <c r="F13" s="45"/>
      <c r="G13" s="46"/>
      <c r="H13" s="42">
        <v>308.86</v>
      </c>
      <c r="I13" s="43"/>
    </row>
    <row r="14" spans="1:9">
      <c r="A14" s="44" t="s">
        <v>3</v>
      </c>
      <c r="B14" s="45"/>
      <c r="C14" s="45"/>
      <c r="D14" s="45"/>
      <c r="E14" s="45"/>
      <c r="F14" s="45"/>
      <c r="G14" s="46"/>
      <c r="H14" s="42">
        <v>1681.58</v>
      </c>
      <c r="I14" s="43"/>
    </row>
    <row r="15" spans="1:9">
      <c r="A15" s="59" t="s">
        <v>4</v>
      </c>
      <c r="B15" s="60"/>
      <c r="C15" s="60"/>
      <c r="D15" s="60"/>
      <c r="E15" s="60"/>
      <c r="F15" s="60"/>
      <c r="G15" s="61"/>
      <c r="H15" s="42"/>
      <c r="I15" s="43"/>
    </row>
    <row r="16" spans="1:9">
      <c r="A16" s="59"/>
      <c r="B16" s="60"/>
      <c r="C16" s="60"/>
      <c r="D16" s="60"/>
      <c r="E16" s="60"/>
      <c r="F16" s="60"/>
      <c r="G16" s="61"/>
      <c r="H16" s="42"/>
      <c r="I16" s="43"/>
    </row>
    <row r="17" spans="1:9">
      <c r="A17" s="44" t="s">
        <v>26</v>
      </c>
      <c r="B17" s="45"/>
      <c r="C17" s="45"/>
      <c r="D17" s="45"/>
      <c r="E17" s="45"/>
      <c r="F17" s="45"/>
      <c r="G17" s="46"/>
      <c r="H17" s="47">
        <v>1050</v>
      </c>
      <c r="I17" s="48"/>
    </row>
    <row r="18" spans="1:9">
      <c r="A18" s="65" t="s">
        <v>5</v>
      </c>
      <c r="B18" s="66"/>
      <c r="C18" s="66"/>
      <c r="D18" s="66"/>
      <c r="E18" s="66"/>
      <c r="F18" s="66"/>
      <c r="G18" s="67"/>
      <c r="H18" s="42">
        <v>2957.22</v>
      </c>
      <c r="I18" s="43"/>
    </row>
    <row r="19" spans="1:9">
      <c r="A19" s="69" t="s">
        <v>11</v>
      </c>
      <c r="B19" s="70"/>
      <c r="C19" s="70"/>
      <c r="D19" s="70"/>
      <c r="E19" s="70"/>
      <c r="F19" s="70"/>
      <c r="G19" s="71"/>
      <c r="H19" s="78">
        <v>5552</v>
      </c>
      <c r="I19" s="79"/>
    </row>
    <row r="20" spans="1:9">
      <c r="A20" s="69" t="s">
        <v>24</v>
      </c>
      <c r="B20" s="70"/>
      <c r="C20" s="70"/>
      <c r="D20" s="70"/>
      <c r="E20" s="70"/>
      <c r="F20" s="70"/>
      <c r="G20" s="71"/>
      <c r="H20" s="78">
        <v>0</v>
      </c>
      <c r="I20" s="79"/>
    </row>
    <row r="21" spans="1:9">
      <c r="A21" s="69" t="s">
        <v>35</v>
      </c>
      <c r="B21" s="70"/>
      <c r="C21" s="70"/>
      <c r="D21" s="70"/>
      <c r="E21" s="70"/>
      <c r="F21" s="70"/>
      <c r="G21" s="71"/>
      <c r="H21" s="36"/>
      <c r="I21" s="37"/>
    </row>
    <row r="22" spans="1:9">
      <c r="A22" s="69" t="s">
        <v>25</v>
      </c>
      <c r="B22" s="70"/>
      <c r="C22" s="70"/>
      <c r="D22" s="70"/>
      <c r="E22" s="70"/>
      <c r="F22" s="70"/>
      <c r="G22" s="71"/>
      <c r="H22" s="106">
        <v>1773.8</v>
      </c>
      <c r="I22" s="107"/>
    </row>
    <row r="23" spans="1:9">
      <c r="A23" s="69" t="s">
        <v>6</v>
      </c>
      <c r="B23" s="70"/>
      <c r="C23" s="70"/>
      <c r="D23" s="70"/>
      <c r="E23" s="70"/>
      <c r="F23" s="70"/>
      <c r="G23" s="71"/>
      <c r="H23" s="36">
        <v>33515.160000000003</v>
      </c>
      <c r="I23" s="37"/>
    </row>
    <row r="24" spans="1:9">
      <c r="A24" s="69" t="s">
        <v>12</v>
      </c>
      <c r="B24" s="70"/>
      <c r="C24" s="70"/>
      <c r="D24" s="70"/>
      <c r="E24" s="70"/>
      <c r="F24" s="70"/>
      <c r="G24" s="71"/>
      <c r="H24" s="36">
        <v>57490.25</v>
      </c>
      <c r="I24" s="37"/>
    </row>
    <row r="25" spans="1:9" ht="15.45" thickBot="1">
      <c r="A25" s="69" t="s">
        <v>7</v>
      </c>
      <c r="B25" s="70"/>
      <c r="C25" s="70"/>
      <c r="D25" s="70"/>
      <c r="E25" s="70"/>
      <c r="F25" s="70"/>
      <c r="G25" s="71"/>
      <c r="H25" s="72">
        <v>17649.509999999998</v>
      </c>
      <c r="I25" s="73"/>
    </row>
    <row r="26" spans="1:9" ht="15.45" thickBot="1">
      <c r="A26" s="49" t="s">
        <v>14</v>
      </c>
      <c r="B26" s="50"/>
      <c r="C26" s="50"/>
      <c r="D26" s="50"/>
      <c r="E26" s="50"/>
      <c r="F26" s="50"/>
      <c r="G26" s="51"/>
      <c r="H26" s="116">
        <v>117962.17</v>
      </c>
      <c r="I26" s="117"/>
    </row>
    <row r="27" spans="1:9" ht="15.45" thickBot="1">
      <c r="A27" s="26"/>
      <c r="B27" s="27"/>
      <c r="C27" s="27"/>
      <c r="D27" s="27"/>
      <c r="E27" s="27"/>
      <c r="F27" s="27"/>
      <c r="G27" s="28"/>
      <c r="H27" s="26"/>
      <c r="I27" s="28"/>
    </row>
    <row r="28" spans="1:9">
      <c r="A28" s="31" t="s">
        <v>36</v>
      </c>
      <c r="B28" s="32"/>
      <c r="C28" s="32"/>
      <c r="D28" s="32"/>
      <c r="E28" s="32"/>
      <c r="F28" s="32"/>
      <c r="G28" s="33"/>
      <c r="H28" s="123">
        <v>16634.990000000002</v>
      </c>
      <c r="I28" s="124"/>
    </row>
    <row r="29" spans="1:9">
      <c r="A29" s="2" t="s">
        <v>20</v>
      </c>
      <c r="B29" s="3"/>
      <c r="C29" s="3"/>
      <c r="D29" s="3"/>
      <c r="E29" s="3"/>
      <c r="F29" s="3"/>
      <c r="G29" s="4"/>
      <c r="H29" s="17">
        <v>39565.199999999997</v>
      </c>
      <c r="I29" s="41"/>
    </row>
    <row r="30" spans="1:9" ht="15.45" thickBot="1">
      <c r="A30" s="125" t="s">
        <v>21</v>
      </c>
      <c r="B30" s="126"/>
      <c r="C30" s="126"/>
      <c r="D30" s="126"/>
      <c r="E30" s="126"/>
      <c r="F30" s="126"/>
      <c r="G30" s="127"/>
      <c r="H30" s="203">
        <v>37252.089999999997</v>
      </c>
      <c r="I30" s="204"/>
    </row>
    <row r="31" spans="1:9" ht="15.45" thickBot="1">
      <c r="A31" s="106"/>
      <c r="B31" s="156"/>
      <c r="C31" s="156"/>
      <c r="D31" s="156"/>
      <c r="E31" s="156"/>
      <c r="F31" s="156"/>
      <c r="G31" s="107"/>
      <c r="H31" s="106"/>
      <c r="I31" s="107"/>
    </row>
    <row r="32" spans="1:9" ht="15.45" thickBot="1">
      <c r="A32" s="7" t="s">
        <v>8</v>
      </c>
      <c r="B32" s="8"/>
      <c r="C32" s="8"/>
      <c r="D32" s="8"/>
      <c r="E32" s="8"/>
      <c r="F32" s="8"/>
      <c r="G32" s="9"/>
      <c r="H32" s="10">
        <f>H11</f>
        <v>123966.42</v>
      </c>
      <c r="I32" s="11"/>
    </row>
    <row r="33" spans="1:9">
      <c r="A33" s="12"/>
      <c r="B33" s="13"/>
      <c r="C33" s="13"/>
      <c r="D33" s="13"/>
      <c r="E33" s="13"/>
      <c r="F33" s="13"/>
      <c r="G33" s="14"/>
      <c r="H33" s="15"/>
      <c r="I33" s="16"/>
    </row>
    <row r="34" spans="1:9">
      <c r="A34" s="2" t="s">
        <v>80</v>
      </c>
      <c r="B34" s="3"/>
      <c r="C34" s="3"/>
      <c r="D34" s="3"/>
      <c r="E34" s="3"/>
      <c r="F34" s="3"/>
      <c r="G34" s="3"/>
      <c r="H34" s="17">
        <f>H4+H11-H26</f>
        <v>83340.970000000016</v>
      </c>
      <c r="I34" s="41"/>
    </row>
    <row r="35" spans="1:9">
      <c r="A35" s="2" t="s">
        <v>81</v>
      </c>
      <c r="B35" s="3"/>
      <c r="C35" s="3"/>
      <c r="D35" s="3"/>
      <c r="E35" s="3"/>
      <c r="F35" s="3"/>
      <c r="G35" s="4"/>
      <c r="H35" s="17">
        <f>H6+H8+H9-H7</f>
        <v>90858.030000000028</v>
      </c>
      <c r="I35" s="41"/>
    </row>
    <row r="36" spans="1:9">
      <c r="A36" s="74" t="s">
        <v>33</v>
      </c>
      <c r="B36" s="3"/>
      <c r="C36" s="3"/>
      <c r="D36" s="3"/>
      <c r="E36" s="3"/>
      <c r="F36" s="3"/>
      <c r="G36" s="3"/>
      <c r="H36" s="17">
        <f>H28+H29-H30</f>
        <v>18948.100000000006</v>
      </c>
      <c r="I36" s="41"/>
    </row>
    <row r="37" spans="1:9">
      <c r="A37" s="178"/>
      <c r="B37" s="179"/>
      <c r="C37" s="179"/>
      <c r="D37" s="179"/>
      <c r="E37" s="179"/>
      <c r="F37" s="179"/>
      <c r="G37" s="180"/>
      <c r="H37" s="178"/>
      <c r="I37" s="180"/>
    </row>
    <row r="38" spans="1:9">
      <c r="A38" s="69" t="s">
        <v>13</v>
      </c>
      <c r="B38" s="70"/>
      <c r="C38" s="70"/>
      <c r="D38" s="70"/>
      <c r="E38" s="70"/>
      <c r="F38" s="70"/>
      <c r="G38" s="71"/>
      <c r="H38" s="36"/>
      <c r="I38" s="37"/>
    </row>
    <row r="39" spans="1:9">
      <c r="A39" s="69" t="s">
        <v>9</v>
      </c>
      <c r="B39" s="70"/>
      <c r="C39" s="70"/>
      <c r="D39" s="70"/>
      <c r="E39" s="70"/>
      <c r="F39" s="70"/>
      <c r="G39" s="71"/>
      <c r="H39" s="199">
        <v>13.5</v>
      </c>
      <c r="I39" s="200"/>
    </row>
    <row r="40" spans="1:9" ht="15.45" thickBot="1">
      <c r="A40" s="87" t="s">
        <v>15</v>
      </c>
      <c r="B40" s="88"/>
      <c r="C40" s="88"/>
      <c r="D40" s="88"/>
      <c r="E40" s="88"/>
      <c r="F40" s="88"/>
      <c r="G40" s="89"/>
      <c r="H40" s="90">
        <f>(H7+H11+H29)/(H8+H9+H26+H30)*H39</f>
        <v>12.89383135782626</v>
      </c>
      <c r="I40" s="91"/>
    </row>
    <row r="43" spans="1:9">
      <c r="A43" s="68" t="s">
        <v>10</v>
      </c>
      <c r="B43" s="68"/>
      <c r="C43" s="68"/>
      <c r="G43" s="68" t="s">
        <v>16</v>
      </c>
      <c r="H43" s="68"/>
      <c r="I43" s="68"/>
    </row>
  </sheetData>
  <mergeCells count="78">
    <mergeCell ref="A38:G38"/>
    <mergeCell ref="H38:I38"/>
    <mergeCell ref="A39:G39"/>
    <mergeCell ref="H39:I39"/>
    <mergeCell ref="A40:G40"/>
    <mergeCell ref="H40:I40"/>
    <mergeCell ref="A33:G33"/>
    <mergeCell ref="H33:I33"/>
    <mergeCell ref="A34:G34"/>
    <mergeCell ref="H34:I34"/>
    <mergeCell ref="A43:C43"/>
    <mergeCell ref="G43:I43"/>
    <mergeCell ref="A36:G36"/>
    <mergeCell ref="H36:I36"/>
    <mergeCell ref="A37:G37"/>
    <mergeCell ref="H37:I37"/>
    <mergeCell ref="A28:G28"/>
    <mergeCell ref="H28:I28"/>
    <mergeCell ref="A35:G35"/>
    <mergeCell ref="H35:I35"/>
    <mergeCell ref="A30:G30"/>
    <mergeCell ref="H30:I30"/>
    <mergeCell ref="A31:G31"/>
    <mergeCell ref="H31:I31"/>
    <mergeCell ref="A32:G32"/>
    <mergeCell ref="H32:I32"/>
    <mergeCell ref="A29:G29"/>
    <mergeCell ref="H29:I29"/>
    <mergeCell ref="A24:G24"/>
    <mergeCell ref="H24:I24"/>
    <mergeCell ref="A25:G25"/>
    <mergeCell ref="H25:I25"/>
    <mergeCell ref="A26:G26"/>
    <mergeCell ref="H26:I26"/>
    <mergeCell ref="A27:G27"/>
    <mergeCell ref="H27:I27"/>
    <mergeCell ref="A20:G20"/>
    <mergeCell ref="H20:I20"/>
    <mergeCell ref="A21:G21"/>
    <mergeCell ref="H21:I21"/>
    <mergeCell ref="A22:G22"/>
    <mergeCell ref="H22:I22"/>
    <mergeCell ref="A14:G14"/>
    <mergeCell ref="H14:I14"/>
    <mergeCell ref="A15:G16"/>
    <mergeCell ref="H15:I16"/>
    <mergeCell ref="A23:G23"/>
    <mergeCell ref="H23:I23"/>
    <mergeCell ref="A18:G18"/>
    <mergeCell ref="H18:I18"/>
    <mergeCell ref="A19:G19"/>
    <mergeCell ref="H19:I19"/>
    <mergeCell ref="A9:G9"/>
    <mergeCell ref="H9:I9"/>
    <mergeCell ref="A17:G17"/>
    <mergeCell ref="H17:I17"/>
    <mergeCell ref="A11:G11"/>
    <mergeCell ref="H11:I11"/>
    <mergeCell ref="A12:G12"/>
    <mergeCell ref="H12:I12"/>
    <mergeCell ref="A13:G13"/>
    <mergeCell ref="H13:I13"/>
    <mergeCell ref="A10:G10"/>
    <mergeCell ref="H10:I10"/>
    <mergeCell ref="A5:G5"/>
    <mergeCell ref="H5:I5"/>
    <mergeCell ref="A6:G6"/>
    <mergeCell ref="H6:I6"/>
    <mergeCell ref="A7:G7"/>
    <mergeCell ref="H7:I7"/>
    <mergeCell ref="A8:G8"/>
    <mergeCell ref="H8:I8"/>
    <mergeCell ref="A4:G4"/>
    <mergeCell ref="H4:I4"/>
    <mergeCell ref="A1:I1"/>
    <mergeCell ref="C2:F2"/>
    <mergeCell ref="A3:G3"/>
    <mergeCell ref="H3:I3"/>
  </mergeCells>
  <phoneticPr fontId="0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3"/>
  <sheetViews>
    <sheetView workbookViewId="0">
      <selection sqref="A1:I45"/>
    </sheetView>
  </sheetViews>
  <sheetFormatPr defaultRowHeight="14.7"/>
  <sheetData>
    <row r="1" spans="1:9" ht="18.399999999999999">
      <c r="A1" s="24" t="s">
        <v>82</v>
      </c>
      <c r="B1" s="24"/>
      <c r="C1" s="24"/>
      <c r="D1" s="24"/>
      <c r="E1" s="24"/>
      <c r="F1" s="24"/>
      <c r="G1" s="24"/>
      <c r="H1" s="24"/>
      <c r="I1" s="24"/>
    </row>
    <row r="2" spans="1:9" ht="15.45" thickBot="1">
      <c r="C2" s="25" t="s">
        <v>49</v>
      </c>
      <c r="D2" s="25"/>
      <c r="E2" s="25"/>
      <c r="F2" s="25"/>
    </row>
    <row r="3" spans="1:9" ht="15.45" thickBot="1">
      <c r="A3" s="26"/>
      <c r="B3" s="27"/>
      <c r="C3" s="27"/>
      <c r="D3" s="27"/>
      <c r="E3" s="27"/>
      <c r="F3" s="27"/>
      <c r="G3" s="28"/>
      <c r="H3" s="96" t="s">
        <v>0</v>
      </c>
      <c r="I3" s="98"/>
    </row>
    <row r="4" spans="1:9">
      <c r="A4" s="31" t="s">
        <v>83</v>
      </c>
      <c r="B4" s="32"/>
      <c r="C4" s="32"/>
      <c r="D4" s="32"/>
      <c r="E4" s="32"/>
      <c r="F4" s="32"/>
      <c r="G4" s="33"/>
      <c r="H4" s="5">
        <v>94311.43</v>
      </c>
      <c r="I4" s="100"/>
    </row>
    <row r="5" spans="1:9">
      <c r="A5" s="34"/>
      <c r="B5" s="35"/>
      <c r="C5" s="35"/>
      <c r="D5" s="35"/>
      <c r="E5" s="35"/>
      <c r="F5" s="35"/>
      <c r="G5" s="18"/>
      <c r="H5" s="36"/>
      <c r="I5" s="37"/>
    </row>
    <row r="6" spans="1:9">
      <c r="A6" s="2" t="s">
        <v>84</v>
      </c>
      <c r="B6" s="3"/>
      <c r="C6" s="3"/>
      <c r="D6" s="3"/>
      <c r="E6" s="3"/>
      <c r="F6" s="3"/>
      <c r="G6" s="4"/>
      <c r="H6" s="17">
        <v>7600.31</v>
      </c>
      <c r="I6" s="41"/>
    </row>
    <row r="7" spans="1:9">
      <c r="A7" s="19" t="s">
        <v>17</v>
      </c>
      <c r="B7" s="20"/>
      <c r="C7" s="20"/>
      <c r="D7" s="20"/>
      <c r="E7" s="20"/>
      <c r="F7" s="20"/>
      <c r="G7" s="21"/>
      <c r="H7" s="22">
        <v>101314.08</v>
      </c>
      <c r="I7" s="23"/>
    </row>
    <row r="8" spans="1:9">
      <c r="A8" s="19" t="s">
        <v>18</v>
      </c>
      <c r="B8" s="20"/>
      <c r="C8" s="20"/>
      <c r="D8" s="20"/>
      <c r="E8" s="20"/>
      <c r="F8" s="20"/>
      <c r="G8" s="21"/>
      <c r="H8" s="22">
        <v>99496.8</v>
      </c>
      <c r="I8" s="23"/>
    </row>
    <row r="9" spans="1:9">
      <c r="A9" s="44" t="s">
        <v>1</v>
      </c>
      <c r="B9" s="45"/>
      <c r="C9" s="45"/>
      <c r="D9" s="45"/>
      <c r="E9" s="45"/>
      <c r="F9" s="45"/>
      <c r="G9" s="46"/>
      <c r="H9" s="78">
        <v>6480</v>
      </c>
      <c r="I9" s="79"/>
    </row>
    <row r="10" spans="1:9" ht="15.45" thickBot="1">
      <c r="A10" s="44"/>
      <c r="B10" s="45"/>
      <c r="C10" s="45"/>
      <c r="D10" s="45"/>
      <c r="E10" s="45"/>
      <c r="F10" s="45"/>
      <c r="G10" s="46"/>
      <c r="H10" s="42"/>
      <c r="I10" s="43"/>
    </row>
    <row r="11" spans="1:9" ht="15.45" thickBot="1">
      <c r="A11" s="49" t="s">
        <v>19</v>
      </c>
      <c r="B11" s="50"/>
      <c r="C11" s="50"/>
      <c r="D11" s="50"/>
      <c r="E11" s="50"/>
      <c r="F11" s="50"/>
      <c r="G11" s="51"/>
      <c r="H11" s="52">
        <f>H12+H13+H14+H15+H17+H18+H21+H20+H22+H23+H24+H25+H19</f>
        <v>157373.28</v>
      </c>
      <c r="I11" s="53"/>
    </row>
    <row r="12" spans="1:9">
      <c r="A12" s="54" t="s">
        <v>85</v>
      </c>
      <c r="B12" s="55"/>
      <c r="C12" s="55"/>
      <c r="D12" s="55"/>
      <c r="E12" s="55"/>
      <c r="F12" s="55"/>
      <c r="G12" s="56"/>
      <c r="H12" s="57">
        <v>279.06</v>
      </c>
      <c r="I12" s="58"/>
    </row>
    <row r="13" spans="1:9">
      <c r="A13" s="44" t="s">
        <v>2</v>
      </c>
      <c r="B13" s="45"/>
      <c r="C13" s="45"/>
      <c r="D13" s="45"/>
      <c r="E13" s="45"/>
      <c r="F13" s="45"/>
      <c r="G13" s="46"/>
      <c r="H13" s="42">
        <v>282.52999999999997</v>
      </c>
      <c r="I13" s="43"/>
    </row>
    <row r="14" spans="1:9">
      <c r="A14" s="44" t="s">
        <v>3</v>
      </c>
      <c r="B14" s="45"/>
      <c r="C14" s="45"/>
      <c r="D14" s="45"/>
      <c r="E14" s="45"/>
      <c r="F14" s="45"/>
      <c r="G14" s="46"/>
      <c r="H14" s="42">
        <v>1538.21</v>
      </c>
      <c r="I14" s="43"/>
    </row>
    <row r="15" spans="1:9">
      <c r="A15" s="59" t="s">
        <v>40</v>
      </c>
      <c r="B15" s="60"/>
      <c r="C15" s="60"/>
      <c r="D15" s="60"/>
      <c r="E15" s="60"/>
      <c r="F15" s="60"/>
      <c r="G15" s="61"/>
      <c r="H15" s="42"/>
      <c r="I15" s="43"/>
    </row>
    <row r="16" spans="1:9">
      <c r="A16" s="59"/>
      <c r="B16" s="60"/>
      <c r="C16" s="60"/>
      <c r="D16" s="60"/>
      <c r="E16" s="60"/>
      <c r="F16" s="60"/>
      <c r="G16" s="61"/>
      <c r="H16" s="42"/>
      <c r="I16" s="43"/>
    </row>
    <row r="17" spans="1:9">
      <c r="A17" s="44" t="s">
        <v>24</v>
      </c>
      <c r="B17" s="45"/>
      <c r="C17" s="45"/>
      <c r="D17" s="45"/>
      <c r="E17" s="45"/>
      <c r="F17" s="45"/>
      <c r="G17" s="46"/>
      <c r="H17" s="42">
        <v>0</v>
      </c>
      <c r="I17" s="43"/>
    </row>
    <row r="18" spans="1:9">
      <c r="A18" s="65" t="s">
        <v>5</v>
      </c>
      <c r="B18" s="66"/>
      <c r="C18" s="66"/>
      <c r="D18" s="66"/>
      <c r="E18" s="66"/>
      <c r="F18" s="66"/>
      <c r="G18" s="67"/>
      <c r="H18" s="42">
        <v>3912.12</v>
      </c>
      <c r="I18" s="43"/>
    </row>
    <row r="19" spans="1:9">
      <c r="A19" s="69" t="s">
        <v>11</v>
      </c>
      <c r="B19" s="70"/>
      <c r="C19" s="70"/>
      <c r="D19" s="70"/>
      <c r="E19" s="70"/>
      <c r="F19" s="70"/>
      <c r="G19" s="71"/>
      <c r="H19" s="78">
        <v>5836</v>
      </c>
      <c r="I19" s="79"/>
    </row>
    <row r="20" spans="1:9">
      <c r="A20" s="69" t="s">
        <v>51</v>
      </c>
      <c r="B20" s="70"/>
      <c r="C20" s="70"/>
      <c r="D20" s="70"/>
      <c r="E20" s="70"/>
      <c r="F20" s="70"/>
      <c r="G20" s="71"/>
      <c r="H20" s="205">
        <v>1321</v>
      </c>
      <c r="I20" s="206"/>
    </row>
    <row r="21" spans="1:9">
      <c r="A21" s="69" t="s">
        <v>35</v>
      </c>
      <c r="B21" s="70"/>
      <c r="C21" s="70"/>
      <c r="D21" s="70"/>
      <c r="E21" s="70"/>
      <c r="F21" s="70"/>
      <c r="G21" s="71"/>
      <c r="H21" s="36"/>
      <c r="I21" s="37"/>
    </row>
    <row r="22" spans="1:9">
      <c r="A22" s="69" t="s">
        <v>25</v>
      </c>
      <c r="B22" s="70"/>
      <c r="C22" s="70"/>
      <c r="D22" s="70"/>
      <c r="E22" s="70"/>
      <c r="F22" s="70"/>
      <c r="G22" s="71"/>
      <c r="H22" s="106">
        <v>3151.43</v>
      </c>
      <c r="I22" s="107"/>
    </row>
    <row r="23" spans="1:9">
      <c r="A23" s="69" t="s">
        <v>6</v>
      </c>
      <c r="B23" s="70"/>
      <c r="C23" s="70"/>
      <c r="D23" s="70"/>
      <c r="E23" s="70"/>
      <c r="F23" s="70"/>
      <c r="G23" s="71"/>
      <c r="H23" s="36">
        <v>44337.36</v>
      </c>
      <c r="I23" s="37"/>
    </row>
    <row r="24" spans="1:9">
      <c r="A24" s="69" t="s">
        <v>12</v>
      </c>
      <c r="B24" s="70"/>
      <c r="C24" s="70"/>
      <c r="D24" s="70"/>
      <c r="E24" s="70"/>
      <c r="F24" s="70"/>
      <c r="G24" s="71"/>
      <c r="H24" s="36">
        <v>73998.14</v>
      </c>
      <c r="I24" s="37"/>
    </row>
    <row r="25" spans="1:9" ht="15.45" thickBot="1">
      <c r="A25" s="69" t="s">
        <v>7</v>
      </c>
      <c r="B25" s="70"/>
      <c r="C25" s="70"/>
      <c r="D25" s="70"/>
      <c r="E25" s="70"/>
      <c r="F25" s="70"/>
      <c r="G25" s="71"/>
      <c r="H25" s="106">
        <v>22717.43</v>
      </c>
      <c r="I25" s="107"/>
    </row>
    <row r="26" spans="1:9" ht="15.45" thickBot="1">
      <c r="A26" s="49" t="s">
        <v>14</v>
      </c>
      <c r="B26" s="50"/>
      <c r="C26" s="50"/>
      <c r="D26" s="50"/>
      <c r="E26" s="50"/>
      <c r="F26" s="50"/>
      <c r="G26" s="51"/>
      <c r="H26" s="52">
        <v>155157.10999999999</v>
      </c>
      <c r="I26" s="62"/>
    </row>
    <row r="27" spans="1:9" ht="15.45" thickBot="1">
      <c r="A27" s="207"/>
      <c r="B27" s="208"/>
      <c r="C27" s="208"/>
      <c r="D27" s="208"/>
      <c r="E27" s="208"/>
      <c r="F27" s="208"/>
      <c r="G27" s="208"/>
      <c r="H27" s="209"/>
      <c r="I27" s="210"/>
    </row>
    <row r="28" spans="1:9">
      <c r="A28" s="169" t="s">
        <v>36</v>
      </c>
      <c r="B28" s="170"/>
      <c r="C28" s="170"/>
      <c r="D28" s="170"/>
      <c r="E28" s="170"/>
      <c r="F28" s="170"/>
      <c r="G28" s="170"/>
      <c r="H28" s="29">
        <v>5364.87</v>
      </c>
      <c r="I28" s="30"/>
    </row>
    <row r="29" spans="1:9">
      <c r="A29" s="74" t="s">
        <v>20</v>
      </c>
      <c r="B29" s="3"/>
      <c r="C29" s="3"/>
      <c r="D29" s="3"/>
      <c r="E29" s="3"/>
      <c r="F29" s="3"/>
      <c r="G29" s="3"/>
      <c r="H29" s="34">
        <v>27455.4</v>
      </c>
      <c r="I29" s="18"/>
    </row>
    <row r="30" spans="1:9" ht="15.45" thickBot="1">
      <c r="A30" s="125" t="s">
        <v>21</v>
      </c>
      <c r="B30" s="126"/>
      <c r="C30" s="126"/>
      <c r="D30" s="126"/>
      <c r="E30" s="126"/>
      <c r="F30" s="126"/>
      <c r="G30" s="126"/>
      <c r="H30" s="203">
        <v>27163.47</v>
      </c>
      <c r="I30" s="204"/>
    </row>
    <row r="31" spans="1:9" ht="15.45" thickBot="1">
      <c r="A31" s="140"/>
      <c r="B31" s="141"/>
      <c r="C31" s="141"/>
      <c r="D31" s="141"/>
      <c r="E31" s="141"/>
      <c r="F31" s="141"/>
      <c r="G31" s="141"/>
      <c r="H31" s="140"/>
      <c r="I31" s="142"/>
    </row>
    <row r="32" spans="1:9" ht="15.45" thickBot="1">
      <c r="A32" s="7" t="s">
        <v>8</v>
      </c>
      <c r="B32" s="8"/>
      <c r="C32" s="8"/>
      <c r="D32" s="8"/>
      <c r="E32" s="8"/>
      <c r="F32" s="8"/>
      <c r="G32" s="9"/>
      <c r="H32" s="10">
        <f>SUM(H12:H26)</f>
        <v>312530.39</v>
      </c>
      <c r="I32" s="11"/>
    </row>
    <row r="33" spans="1:9">
      <c r="A33" s="130"/>
      <c r="B33" s="211"/>
      <c r="C33" s="211"/>
      <c r="D33" s="211"/>
      <c r="E33" s="211"/>
      <c r="F33" s="211"/>
      <c r="G33" s="131"/>
      <c r="H33" s="99"/>
      <c r="I33" s="100"/>
    </row>
    <row r="34" spans="1:9">
      <c r="A34" s="2" t="s">
        <v>86</v>
      </c>
      <c r="B34" s="3"/>
      <c r="C34" s="3"/>
      <c r="D34" s="3"/>
      <c r="E34" s="3"/>
      <c r="F34" s="3"/>
      <c r="G34" s="4"/>
      <c r="H34" s="5">
        <f>H4+H11-H26</f>
        <v>96527.6</v>
      </c>
      <c r="I34" s="100"/>
    </row>
    <row r="35" spans="1:9">
      <c r="A35" s="2" t="s">
        <v>81</v>
      </c>
      <c r="B35" s="3"/>
      <c r="C35" s="3"/>
      <c r="D35" s="3"/>
      <c r="E35" s="3"/>
      <c r="F35" s="3"/>
      <c r="G35" s="4"/>
      <c r="H35" s="17">
        <f>H6+H8+H9-H7</f>
        <v>12263.029999999999</v>
      </c>
      <c r="I35" s="41"/>
    </row>
    <row r="36" spans="1:9">
      <c r="A36" s="74" t="s">
        <v>33</v>
      </c>
      <c r="B36" s="3"/>
      <c r="C36" s="3"/>
      <c r="D36" s="3"/>
      <c r="E36" s="3"/>
      <c r="F36" s="3"/>
      <c r="G36" s="176"/>
      <c r="H36" s="177">
        <f>H28+H29-H30</f>
        <v>5656.8000000000029</v>
      </c>
      <c r="I36" s="41"/>
    </row>
    <row r="37" spans="1:9">
      <c r="A37" s="212"/>
      <c r="B37" s="213"/>
      <c r="C37" s="213"/>
      <c r="D37" s="213"/>
      <c r="E37" s="213"/>
      <c r="F37" s="213"/>
      <c r="G37" s="213"/>
      <c r="H37" s="178"/>
      <c r="I37" s="180"/>
    </row>
    <row r="38" spans="1:9">
      <c r="A38" s="69" t="s">
        <v>13</v>
      </c>
      <c r="B38" s="70"/>
      <c r="C38" s="70"/>
      <c r="D38" s="70"/>
      <c r="E38" s="70"/>
      <c r="F38" s="70"/>
      <c r="G38" s="70"/>
      <c r="H38" s="36"/>
      <c r="I38" s="37"/>
    </row>
    <row r="39" spans="1:9">
      <c r="A39" s="69" t="s">
        <v>9</v>
      </c>
      <c r="B39" s="70"/>
      <c r="C39" s="70"/>
      <c r="D39" s="70"/>
      <c r="E39" s="70"/>
      <c r="F39" s="70"/>
      <c r="G39" s="70"/>
      <c r="H39" s="17">
        <v>16</v>
      </c>
      <c r="I39" s="41"/>
    </row>
    <row r="40" spans="1:9" ht="15.45" thickBot="1">
      <c r="A40" s="87" t="s">
        <v>15</v>
      </c>
      <c r="B40" s="88"/>
      <c r="C40" s="88"/>
      <c r="D40" s="88"/>
      <c r="E40" s="88"/>
      <c r="F40" s="88"/>
      <c r="G40" s="88"/>
      <c r="H40" s="90">
        <f>(H7+H11+H29)/(H8+H9+H26+H30)*H39</f>
        <v>15.880422361105051</v>
      </c>
      <c r="I40" s="91"/>
    </row>
    <row r="43" spans="1:9">
      <c r="A43" s="68" t="s">
        <v>10</v>
      </c>
      <c r="B43" s="68"/>
      <c r="C43" s="68"/>
      <c r="G43" s="68" t="s">
        <v>16</v>
      </c>
      <c r="H43" s="68"/>
      <c r="I43" s="68"/>
    </row>
  </sheetData>
  <mergeCells count="78">
    <mergeCell ref="A38:G38"/>
    <mergeCell ref="H38:I38"/>
    <mergeCell ref="A39:G39"/>
    <mergeCell ref="H39:I39"/>
    <mergeCell ref="A40:G40"/>
    <mergeCell ref="H40:I40"/>
    <mergeCell ref="A33:G33"/>
    <mergeCell ref="H33:I33"/>
    <mergeCell ref="A34:G34"/>
    <mergeCell ref="H34:I34"/>
    <mergeCell ref="A43:C43"/>
    <mergeCell ref="G43:I43"/>
    <mergeCell ref="A36:G36"/>
    <mergeCell ref="H36:I36"/>
    <mergeCell ref="A37:G37"/>
    <mergeCell ref="H37:I37"/>
    <mergeCell ref="A28:G28"/>
    <mergeCell ref="H28:I28"/>
    <mergeCell ref="A35:G35"/>
    <mergeCell ref="H35:I35"/>
    <mergeCell ref="A30:G30"/>
    <mergeCell ref="H30:I30"/>
    <mergeCell ref="A31:G31"/>
    <mergeCell ref="H31:I31"/>
    <mergeCell ref="A32:G32"/>
    <mergeCell ref="H32:I32"/>
    <mergeCell ref="A29:G29"/>
    <mergeCell ref="H29:I29"/>
    <mergeCell ref="A24:G24"/>
    <mergeCell ref="H24:I24"/>
    <mergeCell ref="A25:G25"/>
    <mergeCell ref="H25:I25"/>
    <mergeCell ref="A26:G26"/>
    <mergeCell ref="H26:I26"/>
    <mergeCell ref="A27:G27"/>
    <mergeCell ref="H27:I27"/>
    <mergeCell ref="A20:G20"/>
    <mergeCell ref="H20:I20"/>
    <mergeCell ref="A21:G21"/>
    <mergeCell ref="H21:I21"/>
    <mergeCell ref="A22:G22"/>
    <mergeCell ref="H22:I22"/>
    <mergeCell ref="A14:G14"/>
    <mergeCell ref="H14:I14"/>
    <mergeCell ref="A15:G16"/>
    <mergeCell ref="H15:I16"/>
    <mergeCell ref="A23:G23"/>
    <mergeCell ref="H23:I23"/>
    <mergeCell ref="A18:G18"/>
    <mergeCell ref="H18:I18"/>
    <mergeCell ref="A19:G19"/>
    <mergeCell ref="H19:I19"/>
    <mergeCell ref="A9:G9"/>
    <mergeCell ref="H9:I9"/>
    <mergeCell ref="A17:G17"/>
    <mergeCell ref="H17:I17"/>
    <mergeCell ref="A11:G11"/>
    <mergeCell ref="H11:I11"/>
    <mergeCell ref="A12:G12"/>
    <mergeCell ref="H12:I12"/>
    <mergeCell ref="A13:G13"/>
    <mergeCell ref="H13:I13"/>
    <mergeCell ref="A10:G10"/>
    <mergeCell ref="H10:I10"/>
    <mergeCell ref="A5:G5"/>
    <mergeCell ref="H5:I5"/>
    <mergeCell ref="A6:G6"/>
    <mergeCell ref="H6:I6"/>
    <mergeCell ref="A7:G7"/>
    <mergeCell ref="H7:I7"/>
    <mergeCell ref="A8:G8"/>
    <mergeCell ref="H8:I8"/>
    <mergeCell ref="A4:G4"/>
    <mergeCell ref="H4:I4"/>
    <mergeCell ref="A1:I1"/>
    <mergeCell ref="C2:F2"/>
    <mergeCell ref="A3:G3"/>
    <mergeCell ref="H3:I3"/>
  </mergeCells>
  <phoneticPr fontId="0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4"/>
  <sheetViews>
    <sheetView workbookViewId="0">
      <selection activeCell="L14" sqref="L14"/>
    </sheetView>
  </sheetViews>
  <sheetFormatPr defaultRowHeight="14.7"/>
  <sheetData>
    <row r="1" spans="1:9" ht="18.399999999999999">
      <c r="A1" s="24" t="s">
        <v>87</v>
      </c>
      <c r="B1" s="24"/>
      <c r="C1" s="24"/>
      <c r="D1" s="24"/>
      <c r="E1" s="24"/>
      <c r="F1" s="24"/>
      <c r="G1" s="24"/>
      <c r="H1" s="24"/>
      <c r="I1" s="24"/>
    </row>
    <row r="2" spans="1:9" ht="15.45" thickBot="1">
      <c r="C2" s="25" t="s">
        <v>27</v>
      </c>
      <c r="D2" s="25"/>
      <c r="E2" s="25"/>
      <c r="F2" s="25"/>
    </row>
    <row r="3" spans="1:9" ht="15.45" thickBot="1">
      <c r="A3" s="26"/>
      <c r="B3" s="27"/>
      <c r="C3" s="27"/>
      <c r="D3" s="27"/>
      <c r="E3" s="27"/>
      <c r="F3" s="27"/>
      <c r="G3" s="28"/>
      <c r="H3" s="96" t="s">
        <v>0</v>
      </c>
      <c r="I3" s="98"/>
    </row>
    <row r="4" spans="1:9">
      <c r="A4" s="31" t="s">
        <v>88</v>
      </c>
      <c r="B4" s="32"/>
      <c r="C4" s="32"/>
      <c r="D4" s="32"/>
      <c r="E4" s="32"/>
      <c r="F4" s="32"/>
      <c r="G4" s="33"/>
      <c r="H4" s="130">
        <v>76929.41</v>
      </c>
      <c r="I4" s="131"/>
    </row>
    <row r="5" spans="1:9">
      <c r="A5" s="2"/>
      <c r="B5" s="3"/>
      <c r="C5" s="3"/>
      <c r="D5" s="3"/>
      <c r="E5" s="3"/>
      <c r="F5" s="3"/>
      <c r="G5" s="4"/>
      <c r="H5" s="34"/>
      <c r="I5" s="18"/>
    </row>
    <row r="6" spans="1:9">
      <c r="A6" s="2" t="s">
        <v>29</v>
      </c>
      <c r="B6" s="3"/>
      <c r="C6" s="3"/>
      <c r="D6" s="3"/>
      <c r="E6" s="3"/>
      <c r="F6" s="3"/>
      <c r="G6" s="4"/>
      <c r="H6" s="17">
        <v>26650.65</v>
      </c>
      <c r="I6" s="41"/>
    </row>
    <row r="7" spans="1:9">
      <c r="A7" s="19" t="s">
        <v>17</v>
      </c>
      <c r="B7" s="20"/>
      <c r="C7" s="20"/>
      <c r="D7" s="20"/>
      <c r="E7" s="20"/>
      <c r="F7" s="20"/>
      <c r="G7" s="21"/>
      <c r="H7" s="22">
        <v>112225.68</v>
      </c>
      <c r="I7" s="23"/>
    </row>
    <row r="8" spans="1:9">
      <c r="A8" s="19" t="s">
        <v>18</v>
      </c>
      <c r="B8" s="20"/>
      <c r="C8" s="20"/>
      <c r="D8" s="20"/>
      <c r="E8" s="20"/>
      <c r="F8" s="20"/>
      <c r="G8" s="21"/>
      <c r="H8" s="22">
        <v>108138.22</v>
      </c>
      <c r="I8" s="23"/>
    </row>
    <row r="9" spans="1:9">
      <c r="A9" s="44" t="s">
        <v>1</v>
      </c>
      <c r="B9" s="45"/>
      <c r="C9" s="45"/>
      <c r="D9" s="45"/>
      <c r="E9" s="45"/>
      <c r="F9" s="45"/>
      <c r="G9" s="46"/>
      <c r="H9" s="22">
        <v>2880</v>
      </c>
      <c r="I9" s="23"/>
    </row>
    <row r="10" spans="1:9" ht="15.45" thickBot="1">
      <c r="A10" s="34"/>
      <c r="B10" s="35"/>
      <c r="C10" s="35"/>
      <c r="D10" s="35"/>
      <c r="E10" s="35"/>
      <c r="F10" s="35"/>
      <c r="G10" s="18"/>
      <c r="H10" s="34"/>
      <c r="I10" s="18"/>
    </row>
    <row r="11" spans="1:9" ht="15.45" thickBot="1">
      <c r="A11" s="49" t="s">
        <v>19</v>
      </c>
      <c r="B11" s="50"/>
      <c r="C11" s="50"/>
      <c r="D11" s="50"/>
      <c r="E11" s="50"/>
      <c r="F11" s="50"/>
      <c r="G11" s="51"/>
      <c r="H11" s="52">
        <f>H12+H13+H14+H17+H18+H20+H23+H24+H25+H22</f>
        <v>135653.28</v>
      </c>
      <c r="I11" s="53"/>
    </row>
    <row r="12" spans="1:9">
      <c r="A12" s="54" t="s">
        <v>89</v>
      </c>
      <c r="B12" s="55"/>
      <c r="C12" s="55"/>
      <c r="D12" s="55"/>
      <c r="E12" s="55"/>
      <c r="F12" s="55"/>
      <c r="G12" s="56"/>
      <c r="H12" s="57">
        <v>2190.29</v>
      </c>
      <c r="I12" s="58"/>
    </row>
    <row r="13" spans="1:9">
      <c r="A13" s="44" t="s">
        <v>2</v>
      </c>
      <c r="B13" s="45"/>
      <c r="C13" s="45"/>
      <c r="D13" s="45"/>
      <c r="E13" s="45"/>
      <c r="F13" s="45"/>
      <c r="G13" s="46"/>
      <c r="H13" s="42">
        <v>338.72</v>
      </c>
      <c r="I13" s="43"/>
    </row>
    <row r="14" spans="1:9">
      <c r="A14" s="44" t="s">
        <v>3</v>
      </c>
      <c r="B14" s="45"/>
      <c r="C14" s="45"/>
      <c r="D14" s="45"/>
      <c r="E14" s="45"/>
      <c r="F14" s="45"/>
      <c r="G14" s="46"/>
      <c r="H14" s="42">
        <v>1844.16</v>
      </c>
      <c r="I14" s="43"/>
    </row>
    <row r="15" spans="1:9">
      <c r="A15" s="59" t="s">
        <v>4</v>
      </c>
      <c r="B15" s="60"/>
      <c r="C15" s="60"/>
      <c r="D15" s="60"/>
      <c r="E15" s="60"/>
      <c r="F15" s="60"/>
      <c r="G15" s="61"/>
      <c r="H15" s="42"/>
      <c r="I15" s="43"/>
    </row>
    <row r="16" spans="1:9">
      <c r="A16" s="59"/>
      <c r="B16" s="60"/>
      <c r="C16" s="60"/>
      <c r="D16" s="60"/>
      <c r="E16" s="60"/>
      <c r="F16" s="60"/>
      <c r="G16" s="61"/>
      <c r="H16" s="42"/>
      <c r="I16" s="43"/>
    </row>
    <row r="17" spans="1:9">
      <c r="A17" s="44" t="s">
        <v>24</v>
      </c>
      <c r="B17" s="45"/>
      <c r="C17" s="45"/>
      <c r="D17" s="45"/>
      <c r="E17" s="45"/>
      <c r="F17" s="45"/>
      <c r="G17" s="46"/>
      <c r="H17" s="42">
        <v>0</v>
      </c>
      <c r="I17" s="43"/>
    </row>
    <row r="18" spans="1:9">
      <c r="A18" s="65" t="s">
        <v>5</v>
      </c>
      <c r="B18" s="66"/>
      <c r="C18" s="66"/>
      <c r="D18" s="66"/>
      <c r="E18" s="66"/>
      <c r="F18" s="66"/>
      <c r="G18" s="67"/>
      <c r="H18" s="42">
        <v>3258.9</v>
      </c>
      <c r="I18" s="43"/>
    </row>
    <row r="19" spans="1:9">
      <c r="A19" s="69" t="s">
        <v>11</v>
      </c>
      <c r="B19" s="70"/>
      <c r="C19" s="70"/>
      <c r="D19" s="70"/>
      <c r="E19" s="70"/>
      <c r="F19" s="70"/>
      <c r="G19" s="71"/>
      <c r="H19" s="36"/>
      <c r="I19" s="37"/>
    </row>
    <row r="20" spans="1:9">
      <c r="A20" s="69" t="s">
        <v>51</v>
      </c>
      <c r="B20" s="70"/>
      <c r="C20" s="70"/>
      <c r="D20" s="70"/>
      <c r="E20" s="70"/>
      <c r="F20" s="70"/>
      <c r="G20" s="71"/>
      <c r="H20" s="78">
        <v>42270</v>
      </c>
      <c r="I20" s="79"/>
    </row>
    <row r="21" spans="1:9">
      <c r="A21" s="69" t="s">
        <v>35</v>
      </c>
      <c r="B21" s="70"/>
      <c r="C21" s="70"/>
      <c r="D21" s="70"/>
      <c r="E21" s="70"/>
      <c r="F21" s="70"/>
      <c r="G21" s="71"/>
      <c r="H21" s="36"/>
      <c r="I21" s="37"/>
    </row>
    <row r="22" spans="1:9">
      <c r="A22" s="69" t="s">
        <v>25</v>
      </c>
      <c r="B22" s="70"/>
      <c r="C22" s="70"/>
      <c r="D22" s="70"/>
      <c r="E22" s="70"/>
      <c r="F22" s="70"/>
      <c r="G22" s="71"/>
      <c r="H22" s="106">
        <v>2755.7</v>
      </c>
      <c r="I22" s="107"/>
    </row>
    <row r="23" spans="1:9">
      <c r="A23" s="69" t="s">
        <v>6</v>
      </c>
      <c r="B23" s="70"/>
      <c r="C23" s="70"/>
      <c r="D23" s="70"/>
      <c r="E23" s="70"/>
      <c r="F23" s="70"/>
      <c r="G23" s="71"/>
      <c r="H23" s="78">
        <v>36934.199999999997</v>
      </c>
      <c r="I23" s="79"/>
    </row>
    <row r="24" spans="1:9">
      <c r="A24" s="69" t="s">
        <v>12</v>
      </c>
      <c r="B24" s="70"/>
      <c r="C24" s="70"/>
      <c r="D24" s="70"/>
      <c r="E24" s="70"/>
      <c r="F24" s="70"/>
      <c r="G24" s="71"/>
      <c r="H24" s="36">
        <v>35242.01</v>
      </c>
      <c r="I24" s="37"/>
    </row>
    <row r="25" spans="1:9" ht="15.45" thickBot="1">
      <c r="A25" s="69" t="s">
        <v>7</v>
      </c>
      <c r="B25" s="70"/>
      <c r="C25" s="70"/>
      <c r="D25" s="70"/>
      <c r="E25" s="70"/>
      <c r="F25" s="70"/>
      <c r="G25" s="71"/>
      <c r="H25" s="72">
        <v>10819.3</v>
      </c>
      <c r="I25" s="73"/>
    </row>
    <row r="26" spans="1:9" ht="15.45" thickBot="1">
      <c r="A26" s="49" t="s">
        <v>14</v>
      </c>
      <c r="B26" s="50"/>
      <c r="C26" s="50"/>
      <c r="D26" s="50"/>
      <c r="E26" s="50"/>
      <c r="F26" s="50"/>
      <c r="G26" s="51"/>
      <c r="H26" s="52">
        <v>137950.96</v>
      </c>
      <c r="I26" s="62"/>
    </row>
    <row r="27" spans="1:9" ht="15.45" thickBot="1">
      <c r="A27" s="140"/>
      <c r="B27" s="141"/>
      <c r="C27" s="141"/>
      <c r="D27" s="141"/>
      <c r="E27" s="141"/>
      <c r="F27" s="141"/>
      <c r="G27" s="142"/>
      <c r="H27" s="140"/>
      <c r="I27" s="142"/>
    </row>
    <row r="28" spans="1:9">
      <c r="A28" s="31" t="s">
        <v>36</v>
      </c>
      <c r="B28" s="32"/>
      <c r="C28" s="32"/>
      <c r="D28" s="32"/>
      <c r="E28" s="32"/>
      <c r="F28" s="32"/>
      <c r="G28" s="33"/>
      <c r="H28" s="29">
        <v>11122.36</v>
      </c>
      <c r="I28" s="30"/>
    </row>
    <row r="29" spans="1:9">
      <c r="A29" s="145" t="s">
        <v>20</v>
      </c>
      <c r="B29" s="146"/>
      <c r="C29" s="146"/>
      <c r="D29" s="146"/>
      <c r="E29" s="146"/>
      <c r="F29" s="146"/>
      <c r="G29" s="189"/>
      <c r="H29" s="75">
        <v>43408.800000000003</v>
      </c>
      <c r="I29" s="77"/>
    </row>
    <row r="30" spans="1:9" ht="15.45" thickBot="1">
      <c r="A30" s="192" t="s">
        <v>21</v>
      </c>
      <c r="B30" s="193"/>
      <c r="C30" s="193"/>
      <c r="D30" s="193"/>
      <c r="E30" s="193"/>
      <c r="F30" s="193"/>
      <c r="G30" s="194"/>
      <c r="H30" s="214">
        <v>42296.639999999999</v>
      </c>
      <c r="I30" s="215"/>
    </row>
    <row r="31" spans="1:9" ht="15.45" thickBot="1">
      <c r="A31" s="140"/>
      <c r="B31" s="141"/>
      <c r="C31" s="141"/>
      <c r="D31" s="141"/>
      <c r="E31" s="141"/>
      <c r="F31" s="141"/>
      <c r="G31" s="141"/>
      <c r="H31" s="140"/>
      <c r="I31" s="142"/>
    </row>
    <row r="32" spans="1:9" ht="15.45" thickBot="1">
      <c r="A32" s="7" t="s">
        <v>8</v>
      </c>
      <c r="B32" s="8"/>
      <c r="C32" s="8"/>
      <c r="D32" s="8"/>
      <c r="E32" s="8"/>
      <c r="F32" s="8"/>
      <c r="G32" s="9"/>
      <c r="H32" s="10">
        <f>H11</f>
        <v>135653.28</v>
      </c>
      <c r="I32" s="11"/>
    </row>
    <row r="33" spans="1:9">
      <c r="A33" s="12"/>
      <c r="B33" s="13"/>
      <c r="C33" s="13"/>
      <c r="D33" s="13"/>
      <c r="E33" s="13"/>
      <c r="F33" s="13"/>
      <c r="G33" s="14"/>
      <c r="H33" s="15"/>
      <c r="I33" s="16"/>
    </row>
    <row r="34" spans="1:9">
      <c r="A34" s="2" t="s">
        <v>90</v>
      </c>
      <c r="B34" s="3"/>
      <c r="C34" s="3"/>
      <c r="D34" s="3"/>
      <c r="E34" s="3"/>
      <c r="F34" s="3"/>
      <c r="G34" s="4"/>
      <c r="H34" s="17">
        <f>H4+H11-H26</f>
        <v>74631.73000000001</v>
      </c>
      <c r="I34" s="18"/>
    </row>
    <row r="35" spans="1:9">
      <c r="A35" s="2" t="s">
        <v>91</v>
      </c>
      <c r="B35" s="3"/>
      <c r="C35" s="3"/>
      <c r="D35" s="3"/>
      <c r="E35" s="3"/>
      <c r="F35" s="3"/>
      <c r="G35" s="4"/>
      <c r="H35" s="17">
        <f>H6+H7-H8-H9</f>
        <v>27858.109999999986</v>
      </c>
      <c r="I35" s="41"/>
    </row>
    <row r="36" spans="1:9">
      <c r="A36" s="74" t="s">
        <v>33</v>
      </c>
      <c r="B36" s="3"/>
      <c r="C36" s="3"/>
      <c r="D36" s="3"/>
      <c r="E36" s="3"/>
      <c r="F36" s="3"/>
      <c r="G36" s="3"/>
      <c r="H36" s="17">
        <f>H28+H29-H30</f>
        <v>12234.520000000004</v>
      </c>
      <c r="I36" s="41"/>
    </row>
    <row r="37" spans="1:9">
      <c r="A37" s="34"/>
      <c r="B37" s="35"/>
      <c r="C37" s="35"/>
      <c r="D37" s="35"/>
      <c r="E37" s="35"/>
      <c r="F37" s="35"/>
      <c r="G37" s="18"/>
      <c r="H37" s="34"/>
      <c r="I37" s="18"/>
    </row>
    <row r="38" spans="1:9">
      <c r="A38" s="216" t="s">
        <v>13</v>
      </c>
      <c r="B38" s="217"/>
      <c r="C38" s="217"/>
      <c r="D38" s="217"/>
      <c r="E38" s="217"/>
      <c r="F38" s="217"/>
      <c r="G38" s="218"/>
      <c r="H38" s="173"/>
      <c r="I38" s="174"/>
    </row>
    <row r="39" spans="1:9">
      <c r="A39" s="69" t="s">
        <v>9</v>
      </c>
      <c r="B39" s="70"/>
      <c r="C39" s="70"/>
      <c r="D39" s="70"/>
      <c r="E39" s="70"/>
      <c r="F39" s="70"/>
      <c r="G39" s="71"/>
      <c r="H39" s="199">
        <v>13.5</v>
      </c>
      <c r="I39" s="200"/>
    </row>
    <row r="40" spans="1:9" ht="15.45" thickBot="1">
      <c r="A40" s="87" t="s">
        <v>15</v>
      </c>
      <c r="B40" s="88"/>
      <c r="C40" s="88"/>
      <c r="D40" s="88"/>
      <c r="E40" s="88"/>
      <c r="F40" s="88"/>
      <c r="G40" s="89"/>
      <c r="H40" s="201">
        <f>(H11+H29)/(H9+H26+H30)*H39</f>
        <v>13.200293565797839</v>
      </c>
      <c r="I40" s="202"/>
    </row>
    <row r="44" spans="1:9">
      <c r="A44" s="68" t="s">
        <v>10</v>
      </c>
      <c r="B44" s="68"/>
      <c r="C44" s="68"/>
      <c r="G44" s="68" t="s">
        <v>16</v>
      </c>
      <c r="H44" s="68"/>
      <c r="I44" s="68"/>
    </row>
  </sheetData>
  <mergeCells count="78">
    <mergeCell ref="A38:G38"/>
    <mergeCell ref="H38:I38"/>
    <mergeCell ref="A39:G39"/>
    <mergeCell ref="H39:I39"/>
    <mergeCell ref="A40:G40"/>
    <mergeCell ref="H40:I40"/>
    <mergeCell ref="A33:G33"/>
    <mergeCell ref="H33:I33"/>
    <mergeCell ref="A34:G34"/>
    <mergeCell ref="H34:I34"/>
    <mergeCell ref="A44:C44"/>
    <mergeCell ref="G44:I44"/>
    <mergeCell ref="A36:G36"/>
    <mergeCell ref="H36:I36"/>
    <mergeCell ref="A37:G37"/>
    <mergeCell ref="H37:I37"/>
    <mergeCell ref="A28:G28"/>
    <mergeCell ref="H28:I28"/>
    <mergeCell ref="A35:G35"/>
    <mergeCell ref="H35:I35"/>
    <mergeCell ref="A30:G30"/>
    <mergeCell ref="H30:I30"/>
    <mergeCell ref="A31:G31"/>
    <mergeCell ref="H31:I31"/>
    <mergeCell ref="A32:G32"/>
    <mergeCell ref="H32:I32"/>
    <mergeCell ref="A29:G29"/>
    <mergeCell ref="H29:I29"/>
    <mergeCell ref="A24:G24"/>
    <mergeCell ref="H24:I24"/>
    <mergeCell ref="A25:G25"/>
    <mergeCell ref="H25:I25"/>
    <mergeCell ref="A26:G26"/>
    <mergeCell ref="H26:I26"/>
    <mergeCell ref="A27:G27"/>
    <mergeCell ref="H27:I27"/>
    <mergeCell ref="A20:G20"/>
    <mergeCell ref="H20:I20"/>
    <mergeCell ref="A21:G21"/>
    <mergeCell ref="H21:I21"/>
    <mergeCell ref="A22:G22"/>
    <mergeCell ref="H22:I22"/>
    <mergeCell ref="A14:G14"/>
    <mergeCell ref="H14:I14"/>
    <mergeCell ref="A15:G16"/>
    <mergeCell ref="H15:I16"/>
    <mergeCell ref="A23:G23"/>
    <mergeCell ref="H23:I23"/>
    <mergeCell ref="A18:G18"/>
    <mergeCell ref="H18:I18"/>
    <mergeCell ref="A19:G19"/>
    <mergeCell ref="H19:I19"/>
    <mergeCell ref="A9:G9"/>
    <mergeCell ref="H9:I9"/>
    <mergeCell ref="A17:G17"/>
    <mergeCell ref="H17:I17"/>
    <mergeCell ref="A11:G11"/>
    <mergeCell ref="H11:I11"/>
    <mergeCell ref="A12:G12"/>
    <mergeCell ref="H12:I12"/>
    <mergeCell ref="A13:G13"/>
    <mergeCell ref="H13:I13"/>
    <mergeCell ref="A10:G10"/>
    <mergeCell ref="H10:I10"/>
    <mergeCell ref="A5:G5"/>
    <mergeCell ref="H5:I5"/>
    <mergeCell ref="A6:G6"/>
    <mergeCell ref="H6:I6"/>
    <mergeCell ref="A7:G7"/>
    <mergeCell ref="H7:I7"/>
    <mergeCell ref="A8:G8"/>
    <mergeCell ref="H8:I8"/>
    <mergeCell ref="A4:G4"/>
    <mergeCell ref="H4:I4"/>
    <mergeCell ref="A1:I1"/>
    <mergeCell ref="C2:F2"/>
    <mergeCell ref="A3:G3"/>
    <mergeCell ref="H3:I3"/>
  </mergeCells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3"/>
  <sheetViews>
    <sheetView workbookViewId="0">
      <selection activeCell="N6" sqref="N6"/>
    </sheetView>
  </sheetViews>
  <sheetFormatPr defaultRowHeight="14.7"/>
  <sheetData>
    <row r="1" spans="1:9" ht="18.399999999999999">
      <c r="A1" s="24" t="s">
        <v>92</v>
      </c>
      <c r="B1" s="24"/>
      <c r="C1" s="24"/>
      <c r="D1" s="24"/>
      <c r="E1" s="24"/>
      <c r="F1" s="24"/>
      <c r="G1" s="24"/>
      <c r="H1" s="24"/>
      <c r="I1" s="24"/>
    </row>
    <row r="2" spans="1:9" ht="15.45" thickBot="1">
      <c r="C2" s="25" t="s">
        <v>27</v>
      </c>
      <c r="D2" s="25"/>
      <c r="E2" s="25"/>
      <c r="F2" s="25"/>
    </row>
    <row r="3" spans="1:9" ht="15.45" thickBot="1">
      <c r="A3" s="26"/>
      <c r="B3" s="27"/>
      <c r="C3" s="27"/>
      <c r="D3" s="27"/>
      <c r="E3" s="27"/>
      <c r="F3" s="27"/>
      <c r="G3" s="27"/>
      <c r="H3" s="96" t="s">
        <v>0</v>
      </c>
      <c r="I3" s="98"/>
    </row>
    <row r="4" spans="1:9">
      <c r="A4" s="145" t="s">
        <v>63</v>
      </c>
      <c r="B4" s="146"/>
      <c r="C4" s="146"/>
      <c r="D4" s="146"/>
      <c r="E4" s="146"/>
      <c r="F4" s="146"/>
      <c r="G4" s="189"/>
      <c r="H4" s="183">
        <v>86062.32</v>
      </c>
      <c r="I4" s="184"/>
    </row>
    <row r="5" spans="1:9">
      <c r="A5" s="34"/>
      <c r="B5" s="35"/>
      <c r="C5" s="35"/>
      <c r="D5" s="35"/>
      <c r="E5" s="35"/>
      <c r="F5" s="35"/>
      <c r="G5" s="18"/>
      <c r="H5" s="199"/>
      <c r="I5" s="200"/>
    </row>
    <row r="6" spans="1:9">
      <c r="A6" s="38" t="s">
        <v>29</v>
      </c>
      <c r="B6" s="39"/>
      <c r="C6" s="39"/>
      <c r="D6" s="39"/>
      <c r="E6" s="39"/>
      <c r="F6" s="39"/>
      <c r="G6" s="40"/>
      <c r="H6" s="34">
        <v>36648.550000000003</v>
      </c>
      <c r="I6" s="18"/>
    </row>
    <row r="7" spans="1:9">
      <c r="A7" s="19" t="s">
        <v>17</v>
      </c>
      <c r="B7" s="20"/>
      <c r="C7" s="20"/>
      <c r="D7" s="20"/>
      <c r="E7" s="20"/>
      <c r="F7" s="20"/>
      <c r="G7" s="21"/>
      <c r="H7" s="22">
        <v>155817.60000000001</v>
      </c>
      <c r="I7" s="23"/>
    </row>
    <row r="8" spans="1:9">
      <c r="A8" s="163" t="s">
        <v>18</v>
      </c>
      <c r="B8" s="164"/>
      <c r="C8" s="164"/>
      <c r="D8" s="164"/>
      <c r="E8" s="164"/>
      <c r="F8" s="164"/>
      <c r="G8" s="165"/>
      <c r="H8" s="219">
        <v>150344.95000000001</v>
      </c>
      <c r="I8" s="220"/>
    </row>
    <row r="9" spans="1:9">
      <c r="A9" s="44" t="s">
        <v>1</v>
      </c>
      <c r="B9" s="45"/>
      <c r="C9" s="45"/>
      <c r="D9" s="45"/>
      <c r="E9" s="45"/>
      <c r="F9" s="45"/>
      <c r="G9" s="46"/>
      <c r="H9" s="78">
        <v>16080</v>
      </c>
      <c r="I9" s="79"/>
    </row>
    <row r="10" spans="1:9" ht="15.45" thickBot="1">
      <c r="A10" s="34"/>
      <c r="B10" s="35"/>
      <c r="C10" s="35"/>
      <c r="D10" s="35"/>
      <c r="E10" s="35"/>
      <c r="F10" s="35"/>
      <c r="G10" s="18"/>
      <c r="H10" s="36"/>
      <c r="I10" s="37"/>
    </row>
    <row r="11" spans="1:9" ht="15.45" thickBot="1">
      <c r="A11" s="49" t="s">
        <v>19</v>
      </c>
      <c r="B11" s="50"/>
      <c r="C11" s="50"/>
      <c r="D11" s="50"/>
      <c r="E11" s="50"/>
      <c r="F11" s="50"/>
      <c r="G11" s="134"/>
      <c r="H11" s="52">
        <f>H12+H13+H14+H15+H17+H18+H20+H21+H22+H23+H24+H25+H19</f>
        <v>172892.16</v>
      </c>
      <c r="I11" s="53"/>
    </row>
    <row r="12" spans="1:9">
      <c r="A12" s="54" t="s">
        <v>89</v>
      </c>
      <c r="B12" s="55"/>
      <c r="C12" s="55"/>
      <c r="D12" s="55"/>
      <c r="E12" s="55"/>
      <c r="F12" s="55"/>
      <c r="G12" s="55"/>
      <c r="H12" s="57">
        <v>1742.5</v>
      </c>
      <c r="I12" s="58"/>
    </row>
    <row r="13" spans="1:9">
      <c r="A13" s="44" t="s">
        <v>2</v>
      </c>
      <c r="B13" s="45"/>
      <c r="C13" s="45"/>
      <c r="D13" s="45"/>
      <c r="E13" s="45"/>
      <c r="F13" s="45"/>
      <c r="G13" s="132"/>
      <c r="H13" s="42">
        <v>412.45</v>
      </c>
      <c r="I13" s="43"/>
    </row>
    <row r="14" spans="1:9">
      <c r="A14" s="44" t="s">
        <v>3</v>
      </c>
      <c r="B14" s="45"/>
      <c r="C14" s="45"/>
      <c r="D14" s="45"/>
      <c r="E14" s="45"/>
      <c r="F14" s="45"/>
      <c r="G14" s="132"/>
      <c r="H14" s="42">
        <v>2245.5700000000002</v>
      </c>
      <c r="I14" s="43"/>
    </row>
    <row r="15" spans="1:9">
      <c r="A15" s="59" t="s">
        <v>4</v>
      </c>
      <c r="B15" s="60"/>
      <c r="C15" s="60"/>
      <c r="D15" s="60"/>
      <c r="E15" s="60"/>
      <c r="F15" s="60"/>
      <c r="G15" s="135"/>
      <c r="H15" s="42"/>
      <c r="I15" s="43"/>
    </row>
    <row r="16" spans="1:9">
      <c r="A16" s="59"/>
      <c r="B16" s="60"/>
      <c r="C16" s="60"/>
      <c r="D16" s="60"/>
      <c r="E16" s="60"/>
      <c r="F16" s="60"/>
      <c r="G16" s="135"/>
      <c r="H16" s="42"/>
      <c r="I16" s="43"/>
    </row>
    <row r="17" spans="1:9">
      <c r="A17" s="44" t="s">
        <v>24</v>
      </c>
      <c r="B17" s="45"/>
      <c r="C17" s="45"/>
      <c r="D17" s="45"/>
      <c r="E17" s="45"/>
      <c r="F17" s="45"/>
      <c r="G17" s="132"/>
      <c r="H17" s="42">
        <v>0</v>
      </c>
      <c r="I17" s="43"/>
    </row>
    <row r="18" spans="1:9">
      <c r="A18" s="65" t="s">
        <v>5</v>
      </c>
      <c r="B18" s="66"/>
      <c r="C18" s="66"/>
      <c r="D18" s="66"/>
      <c r="E18" s="66"/>
      <c r="F18" s="66"/>
      <c r="G18" s="136"/>
      <c r="H18" s="47">
        <v>4128.66</v>
      </c>
      <c r="I18" s="48"/>
    </row>
    <row r="19" spans="1:9">
      <c r="A19" s="44" t="s">
        <v>11</v>
      </c>
      <c r="B19" s="45"/>
      <c r="C19" s="45"/>
      <c r="D19" s="45"/>
      <c r="E19" s="45"/>
      <c r="F19" s="45"/>
      <c r="G19" s="132"/>
      <c r="H19" s="78">
        <v>3618</v>
      </c>
      <c r="I19" s="79"/>
    </row>
    <row r="20" spans="1:9">
      <c r="A20" s="69" t="s">
        <v>93</v>
      </c>
      <c r="B20" s="70"/>
      <c r="C20" s="70"/>
      <c r="D20" s="70"/>
      <c r="E20" s="70"/>
      <c r="F20" s="70"/>
      <c r="G20" s="70"/>
      <c r="H20" s="78">
        <v>10716.84</v>
      </c>
      <c r="I20" s="79"/>
    </row>
    <row r="21" spans="1:9">
      <c r="A21" s="69" t="s">
        <v>35</v>
      </c>
      <c r="B21" s="70"/>
      <c r="C21" s="70"/>
      <c r="D21" s="70"/>
      <c r="E21" s="70"/>
      <c r="F21" s="70"/>
      <c r="G21" s="70"/>
      <c r="H21" s="36"/>
      <c r="I21" s="37"/>
    </row>
    <row r="22" spans="1:9">
      <c r="A22" s="69" t="s">
        <v>25</v>
      </c>
      <c r="B22" s="70"/>
      <c r="C22" s="70"/>
      <c r="D22" s="70"/>
      <c r="E22" s="70"/>
      <c r="F22" s="70"/>
      <c r="G22" s="70"/>
      <c r="H22" s="106">
        <v>3325.87</v>
      </c>
      <c r="I22" s="107"/>
    </row>
    <row r="23" spans="1:9">
      <c r="A23" s="69" t="s">
        <v>6</v>
      </c>
      <c r="B23" s="70"/>
      <c r="C23" s="70"/>
      <c r="D23" s="70"/>
      <c r="E23" s="70"/>
      <c r="F23" s="70"/>
      <c r="G23" s="70"/>
      <c r="H23" s="36">
        <v>46791.48</v>
      </c>
      <c r="I23" s="37"/>
    </row>
    <row r="24" spans="1:9">
      <c r="A24" s="69" t="s">
        <v>12</v>
      </c>
      <c r="B24" s="70"/>
      <c r="C24" s="70"/>
      <c r="D24" s="70"/>
      <c r="E24" s="70"/>
      <c r="F24" s="70"/>
      <c r="G24" s="70"/>
      <c r="H24" s="36">
        <v>76442.84</v>
      </c>
      <c r="I24" s="37"/>
    </row>
    <row r="25" spans="1:9" ht="15.45" thickBot="1">
      <c r="A25" s="69" t="s">
        <v>7</v>
      </c>
      <c r="B25" s="70"/>
      <c r="C25" s="70"/>
      <c r="D25" s="70"/>
      <c r="E25" s="70"/>
      <c r="F25" s="70"/>
      <c r="G25" s="70"/>
      <c r="H25" s="106">
        <v>23467.95</v>
      </c>
      <c r="I25" s="107"/>
    </row>
    <row r="26" spans="1:9" ht="15.45" thickBot="1">
      <c r="A26" s="49" t="s">
        <v>14</v>
      </c>
      <c r="B26" s="50"/>
      <c r="C26" s="50"/>
      <c r="D26" s="50"/>
      <c r="E26" s="50"/>
      <c r="F26" s="50"/>
      <c r="G26" s="51"/>
      <c r="H26" s="10">
        <v>171723.56</v>
      </c>
      <c r="I26" s="11"/>
    </row>
    <row r="27" spans="1:9" ht="15.45" thickBot="1">
      <c r="A27" s="140"/>
      <c r="B27" s="141"/>
      <c r="C27" s="141"/>
      <c r="D27" s="141"/>
      <c r="E27" s="141"/>
      <c r="F27" s="141"/>
      <c r="G27" s="142"/>
      <c r="H27" s="140"/>
      <c r="I27" s="142"/>
    </row>
    <row r="28" spans="1:9">
      <c r="A28" s="31" t="s">
        <v>36</v>
      </c>
      <c r="B28" s="32"/>
      <c r="C28" s="32"/>
      <c r="D28" s="32"/>
      <c r="E28" s="32"/>
      <c r="F28" s="32"/>
      <c r="G28" s="33"/>
      <c r="H28" s="29">
        <v>16506.43</v>
      </c>
      <c r="I28" s="30"/>
    </row>
    <row r="29" spans="1:9">
      <c r="A29" s="145" t="s">
        <v>20</v>
      </c>
      <c r="B29" s="146"/>
      <c r="C29" s="146"/>
      <c r="D29" s="146"/>
      <c r="E29" s="146"/>
      <c r="F29" s="146"/>
      <c r="G29" s="189"/>
      <c r="H29" s="115">
        <v>41245.199999999997</v>
      </c>
      <c r="I29" s="221"/>
    </row>
    <row r="30" spans="1:9" ht="15.45" thickBot="1">
      <c r="A30" s="192" t="s">
        <v>21</v>
      </c>
      <c r="B30" s="193"/>
      <c r="C30" s="193"/>
      <c r="D30" s="193"/>
      <c r="E30" s="193"/>
      <c r="F30" s="193"/>
      <c r="G30" s="194"/>
      <c r="H30" s="222">
        <v>40590.660000000003</v>
      </c>
      <c r="I30" s="223"/>
    </row>
    <row r="31" spans="1:9" ht="15.45" thickBot="1">
      <c r="A31" s="140"/>
      <c r="B31" s="141"/>
      <c r="C31" s="141"/>
      <c r="D31" s="141"/>
      <c r="E31" s="141"/>
      <c r="F31" s="141"/>
      <c r="G31" s="141"/>
      <c r="H31" s="140"/>
      <c r="I31" s="142"/>
    </row>
    <row r="32" spans="1:9" ht="15.45" thickBot="1">
      <c r="A32" s="7" t="s">
        <v>8</v>
      </c>
      <c r="B32" s="8"/>
      <c r="C32" s="8"/>
      <c r="D32" s="8"/>
      <c r="E32" s="8"/>
      <c r="F32" s="8"/>
      <c r="G32" s="8"/>
      <c r="H32" s="10">
        <f>H11</f>
        <v>172892.16</v>
      </c>
      <c r="I32" s="11"/>
    </row>
    <row r="33" spans="1:9">
      <c r="A33" s="12"/>
      <c r="B33" s="13"/>
      <c r="C33" s="13"/>
      <c r="D33" s="13"/>
      <c r="E33" s="13"/>
      <c r="F33" s="13"/>
      <c r="G33" s="13"/>
      <c r="H33" s="12"/>
      <c r="I33" s="14"/>
    </row>
    <row r="34" spans="1:9">
      <c r="A34" s="2" t="s">
        <v>31</v>
      </c>
      <c r="B34" s="3"/>
      <c r="C34" s="3"/>
      <c r="D34" s="3"/>
      <c r="E34" s="3"/>
      <c r="F34" s="3"/>
      <c r="G34" s="3"/>
      <c r="H34" s="17">
        <f>H4+H11-H26</f>
        <v>87230.920000000013</v>
      </c>
      <c r="I34" s="41"/>
    </row>
    <row r="35" spans="1:9">
      <c r="A35" s="2" t="s">
        <v>91</v>
      </c>
      <c r="B35" s="3"/>
      <c r="C35" s="3"/>
      <c r="D35" s="3"/>
      <c r="E35" s="3"/>
      <c r="F35" s="3"/>
      <c r="G35" s="3"/>
      <c r="H35" s="17">
        <f>H6+H7-H8-H9</f>
        <v>26041.200000000012</v>
      </c>
      <c r="I35" s="41"/>
    </row>
    <row r="36" spans="1:9">
      <c r="A36" s="74" t="s">
        <v>33</v>
      </c>
      <c r="B36" s="3"/>
      <c r="C36" s="3"/>
      <c r="D36" s="3"/>
      <c r="E36" s="3"/>
      <c r="F36" s="3"/>
      <c r="G36" s="3"/>
      <c r="H36" s="17">
        <f>H28+H29-H30</f>
        <v>17160.969999999994</v>
      </c>
      <c r="I36" s="41"/>
    </row>
    <row r="37" spans="1:9">
      <c r="A37" s="145"/>
      <c r="B37" s="146"/>
      <c r="C37" s="146"/>
      <c r="D37" s="146"/>
      <c r="E37" s="146"/>
      <c r="F37" s="146"/>
      <c r="G37" s="74"/>
      <c r="H37" s="34"/>
      <c r="I37" s="18"/>
    </row>
    <row r="38" spans="1:9">
      <c r="A38" s="44" t="s">
        <v>13</v>
      </c>
      <c r="B38" s="45"/>
      <c r="C38" s="45"/>
      <c r="D38" s="45"/>
      <c r="E38" s="45"/>
      <c r="F38" s="45"/>
      <c r="G38" s="132"/>
      <c r="H38" s="42"/>
      <c r="I38" s="43"/>
    </row>
    <row r="39" spans="1:9">
      <c r="A39" s="69" t="s">
        <v>9</v>
      </c>
      <c r="B39" s="70"/>
      <c r="C39" s="70"/>
      <c r="D39" s="70"/>
      <c r="E39" s="70"/>
      <c r="F39" s="70"/>
      <c r="G39" s="70"/>
      <c r="H39" s="17">
        <v>13.65</v>
      </c>
      <c r="I39" s="41"/>
    </row>
    <row r="40" spans="1:9" ht="15.45" thickBot="1">
      <c r="A40" s="87" t="s">
        <v>15</v>
      </c>
      <c r="B40" s="88"/>
      <c r="C40" s="88"/>
      <c r="D40" s="88"/>
      <c r="E40" s="88"/>
      <c r="F40" s="88"/>
      <c r="G40" s="88"/>
      <c r="H40" s="201">
        <f>(H7+H11+H29)/(H8+H9+H26+H30)*H39</f>
        <v>13.333411497944613</v>
      </c>
      <c r="I40" s="202"/>
    </row>
    <row r="43" spans="1:9">
      <c r="A43" s="68" t="s">
        <v>10</v>
      </c>
      <c r="B43" s="68"/>
      <c r="C43" s="68"/>
      <c r="G43" s="68" t="s">
        <v>16</v>
      </c>
      <c r="H43" s="68"/>
      <c r="I43" s="68"/>
    </row>
  </sheetData>
  <mergeCells count="78">
    <mergeCell ref="A38:G38"/>
    <mergeCell ref="H38:I38"/>
    <mergeCell ref="A39:G39"/>
    <mergeCell ref="H39:I39"/>
    <mergeCell ref="A40:G40"/>
    <mergeCell ref="H40:I40"/>
    <mergeCell ref="A33:G33"/>
    <mergeCell ref="H33:I33"/>
    <mergeCell ref="A34:G34"/>
    <mergeCell ref="H34:I34"/>
    <mergeCell ref="A43:C43"/>
    <mergeCell ref="G43:I43"/>
    <mergeCell ref="A36:G36"/>
    <mergeCell ref="H36:I36"/>
    <mergeCell ref="A37:G37"/>
    <mergeCell ref="H37:I37"/>
    <mergeCell ref="A28:G28"/>
    <mergeCell ref="H28:I28"/>
    <mergeCell ref="A35:G35"/>
    <mergeCell ref="H35:I35"/>
    <mergeCell ref="A30:G30"/>
    <mergeCell ref="H30:I30"/>
    <mergeCell ref="A31:G31"/>
    <mergeCell ref="H31:I31"/>
    <mergeCell ref="A32:G32"/>
    <mergeCell ref="H32:I32"/>
    <mergeCell ref="A29:G29"/>
    <mergeCell ref="H29:I29"/>
    <mergeCell ref="A24:G24"/>
    <mergeCell ref="H24:I24"/>
    <mergeCell ref="A25:G25"/>
    <mergeCell ref="H25:I25"/>
    <mergeCell ref="A26:G26"/>
    <mergeCell ref="H26:I26"/>
    <mergeCell ref="A27:G27"/>
    <mergeCell ref="H27:I27"/>
    <mergeCell ref="A20:G20"/>
    <mergeCell ref="H20:I20"/>
    <mergeCell ref="A21:G21"/>
    <mergeCell ref="H21:I21"/>
    <mergeCell ref="A22:G22"/>
    <mergeCell ref="H22:I22"/>
    <mergeCell ref="A14:G14"/>
    <mergeCell ref="H14:I14"/>
    <mergeCell ref="A15:G16"/>
    <mergeCell ref="H15:I16"/>
    <mergeCell ref="A23:G23"/>
    <mergeCell ref="H23:I23"/>
    <mergeCell ref="A18:G18"/>
    <mergeCell ref="H18:I18"/>
    <mergeCell ref="A19:G19"/>
    <mergeCell ref="H19:I19"/>
    <mergeCell ref="A9:G9"/>
    <mergeCell ref="H9:I9"/>
    <mergeCell ref="A17:G17"/>
    <mergeCell ref="H17:I17"/>
    <mergeCell ref="A11:G11"/>
    <mergeCell ref="H11:I11"/>
    <mergeCell ref="A12:G12"/>
    <mergeCell ref="H12:I12"/>
    <mergeCell ref="A13:G13"/>
    <mergeCell ref="H13:I13"/>
    <mergeCell ref="A10:G10"/>
    <mergeCell ref="H10:I10"/>
    <mergeCell ref="A5:G5"/>
    <mergeCell ref="H5:I5"/>
    <mergeCell ref="A6:G6"/>
    <mergeCell ref="H6:I6"/>
    <mergeCell ref="A7:G7"/>
    <mergeCell ref="H7:I7"/>
    <mergeCell ref="A8:G8"/>
    <mergeCell ref="H8:I8"/>
    <mergeCell ref="A4:G4"/>
    <mergeCell ref="H4:I4"/>
    <mergeCell ref="A1:I1"/>
    <mergeCell ref="C2:F2"/>
    <mergeCell ref="A3:G3"/>
    <mergeCell ref="H3:I3"/>
  </mergeCells>
  <phoneticPr fontId="0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3"/>
  <sheetViews>
    <sheetView workbookViewId="0">
      <selection activeCell="L9" sqref="L9"/>
    </sheetView>
  </sheetViews>
  <sheetFormatPr defaultRowHeight="14.7"/>
  <sheetData>
    <row r="1" spans="1:9" ht="18.399999999999999">
      <c r="A1" s="24" t="s">
        <v>94</v>
      </c>
      <c r="B1" s="24"/>
      <c r="C1" s="24"/>
      <c r="D1" s="24"/>
      <c r="E1" s="24"/>
      <c r="F1" s="24"/>
      <c r="G1" s="24"/>
      <c r="H1" s="24"/>
      <c r="I1" s="24"/>
    </row>
    <row r="2" spans="1:9" ht="15.45" thickBot="1">
      <c r="C2" s="25" t="s">
        <v>27</v>
      </c>
      <c r="D2" s="25"/>
      <c r="E2" s="25"/>
      <c r="F2" s="25"/>
    </row>
    <row r="3" spans="1:9" ht="15.45" thickBot="1">
      <c r="A3" s="26"/>
      <c r="B3" s="27"/>
      <c r="C3" s="27"/>
      <c r="D3" s="27"/>
      <c r="E3" s="27"/>
      <c r="F3" s="27"/>
      <c r="G3" s="27"/>
      <c r="H3" s="96" t="s">
        <v>0</v>
      </c>
      <c r="I3" s="98"/>
    </row>
    <row r="4" spans="1:9">
      <c r="A4" s="2" t="s">
        <v>63</v>
      </c>
      <c r="B4" s="3"/>
      <c r="C4" s="3"/>
      <c r="D4" s="3"/>
      <c r="E4" s="3"/>
      <c r="F4" s="3"/>
      <c r="G4" s="3"/>
      <c r="H4" s="183">
        <v>113686.7</v>
      </c>
      <c r="I4" s="184"/>
    </row>
    <row r="5" spans="1:9">
      <c r="A5" s="34"/>
      <c r="B5" s="35"/>
      <c r="C5" s="35"/>
      <c r="D5" s="35"/>
      <c r="E5" s="35"/>
      <c r="F5" s="35"/>
      <c r="G5" s="18"/>
      <c r="H5" s="34"/>
      <c r="I5" s="18"/>
    </row>
    <row r="6" spans="1:9">
      <c r="A6" s="2" t="s">
        <v>84</v>
      </c>
      <c r="B6" s="3"/>
      <c r="C6" s="3"/>
      <c r="D6" s="3"/>
      <c r="E6" s="3"/>
      <c r="F6" s="3"/>
      <c r="G6" s="4"/>
      <c r="H6" s="17">
        <v>10810.44</v>
      </c>
      <c r="I6" s="41"/>
    </row>
    <row r="7" spans="1:9">
      <c r="A7" s="19" t="s">
        <v>17</v>
      </c>
      <c r="B7" s="20"/>
      <c r="C7" s="20"/>
      <c r="D7" s="20"/>
      <c r="E7" s="20"/>
      <c r="F7" s="20"/>
      <c r="G7" s="21"/>
      <c r="H7" s="22">
        <v>89822.16</v>
      </c>
      <c r="I7" s="23"/>
    </row>
    <row r="8" spans="1:9">
      <c r="A8" s="19" t="s">
        <v>18</v>
      </c>
      <c r="B8" s="20"/>
      <c r="C8" s="20"/>
      <c r="D8" s="20"/>
      <c r="E8" s="20"/>
      <c r="F8" s="20"/>
      <c r="G8" s="21"/>
      <c r="H8" s="22">
        <v>80050.929999999993</v>
      </c>
      <c r="I8" s="23"/>
    </row>
    <row r="9" spans="1:9">
      <c r="A9" s="44" t="s">
        <v>1</v>
      </c>
      <c r="B9" s="45"/>
      <c r="C9" s="45"/>
      <c r="D9" s="45"/>
      <c r="E9" s="45"/>
      <c r="F9" s="45"/>
      <c r="G9" s="46"/>
      <c r="H9" s="22">
        <v>14880</v>
      </c>
      <c r="I9" s="23"/>
    </row>
    <row r="10" spans="1:9" ht="15.45" thickBot="1">
      <c r="A10" s="34"/>
      <c r="B10" s="35"/>
      <c r="C10" s="35"/>
      <c r="D10" s="35"/>
      <c r="E10" s="35"/>
      <c r="F10" s="35"/>
      <c r="G10" s="18"/>
      <c r="H10" s="34"/>
      <c r="I10" s="18"/>
    </row>
    <row r="11" spans="1:9" ht="15.45" thickBot="1">
      <c r="A11" s="49" t="s">
        <v>19</v>
      </c>
      <c r="B11" s="50"/>
      <c r="C11" s="50"/>
      <c r="D11" s="50"/>
      <c r="E11" s="50"/>
      <c r="F11" s="50"/>
      <c r="G11" s="134"/>
      <c r="H11" s="52">
        <f>H12+H13+H14+H15+H17+H18+H20+H21+H22+H23+H24+H25+H19</f>
        <v>93595.199999999997</v>
      </c>
      <c r="I11" s="53"/>
    </row>
    <row r="12" spans="1:9">
      <c r="A12" s="54" t="s">
        <v>95</v>
      </c>
      <c r="B12" s="55"/>
      <c r="C12" s="55"/>
      <c r="D12" s="55"/>
      <c r="E12" s="55"/>
      <c r="F12" s="55"/>
      <c r="G12" s="55"/>
      <c r="H12" s="57">
        <v>1637.9</v>
      </c>
      <c r="I12" s="58"/>
    </row>
    <row r="13" spans="1:9">
      <c r="A13" s="44" t="s">
        <v>2</v>
      </c>
      <c r="B13" s="45"/>
      <c r="C13" s="45"/>
      <c r="D13" s="45"/>
      <c r="E13" s="45"/>
      <c r="F13" s="45"/>
      <c r="G13" s="132"/>
      <c r="H13" s="42">
        <v>226.44</v>
      </c>
      <c r="I13" s="43"/>
    </row>
    <row r="14" spans="1:9">
      <c r="A14" s="44" t="s">
        <v>3</v>
      </c>
      <c r="B14" s="45"/>
      <c r="C14" s="45"/>
      <c r="D14" s="45"/>
      <c r="E14" s="45"/>
      <c r="F14" s="45"/>
      <c r="G14" s="132"/>
      <c r="H14" s="42">
        <v>1232.8399999999999</v>
      </c>
      <c r="I14" s="43"/>
    </row>
    <row r="15" spans="1:9">
      <c r="A15" s="59" t="s">
        <v>4</v>
      </c>
      <c r="B15" s="60"/>
      <c r="C15" s="60"/>
      <c r="D15" s="60"/>
      <c r="E15" s="60"/>
      <c r="F15" s="60"/>
      <c r="G15" s="135"/>
      <c r="H15" s="42"/>
      <c r="I15" s="43"/>
    </row>
    <row r="16" spans="1:9">
      <c r="A16" s="59"/>
      <c r="B16" s="60"/>
      <c r="C16" s="60"/>
      <c r="D16" s="60"/>
      <c r="E16" s="60"/>
      <c r="F16" s="60"/>
      <c r="G16" s="135"/>
      <c r="H16" s="42"/>
      <c r="I16" s="43"/>
    </row>
    <row r="17" spans="1:9">
      <c r="A17" s="44" t="s">
        <v>24</v>
      </c>
      <c r="B17" s="45"/>
      <c r="C17" s="45"/>
      <c r="D17" s="45"/>
      <c r="E17" s="45"/>
      <c r="F17" s="45"/>
      <c r="G17" s="132"/>
      <c r="H17" s="42">
        <v>0</v>
      </c>
      <c r="I17" s="43"/>
    </row>
    <row r="18" spans="1:9">
      <c r="A18" s="65" t="s">
        <v>5</v>
      </c>
      <c r="B18" s="66"/>
      <c r="C18" s="66"/>
      <c r="D18" s="66"/>
      <c r="E18" s="66"/>
      <c r="F18" s="66"/>
      <c r="G18" s="136"/>
      <c r="H18" s="42">
        <v>2255.4</v>
      </c>
      <c r="I18" s="43"/>
    </row>
    <row r="19" spans="1:9">
      <c r="A19" s="44" t="s">
        <v>11</v>
      </c>
      <c r="B19" s="45"/>
      <c r="C19" s="45"/>
      <c r="D19" s="45"/>
      <c r="E19" s="45"/>
      <c r="F19" s="45"/>
      <c r="G19" s="132"/>
      <c r="H19" s="78">
        <v>4644</v>
      </c>
      <c r="I19" s="79"/>
    </row>
    <row r="20" spans="1:9">
      <c r="A20" s="69" t="s">
        <v>51</v>
      </c>
      <c r="B20" s="70"/>
      <c r="C20" s="70"/>
      <c r="D20" s="70"/>
      <c r="E20" s="70"/>
      <c r="F20" s="70"/>
      <c r="G20" s="70"/>
      <c r="H20" s="78">
        <v>1212</v>
      </c>
      <c r="I20" s="79"/>
    </row>
    <row r="21" spans="1:9">
      <c r="A21" s="69" t="s">
        <v>35</v>
      </c>
      <c r="B21" s="70"/>
      <c r="C21" s="70"/>
      <c r="D21" s="70"/>
      <c r="E21" s="70"/>
      <c r="F21" s="70"/>
      <c r="G21" s="70"/>
      <c r="H21" s="36"/>
      <c r="I21" s="37"/>
    </row>
    <row r="22" spans="1:9">
      <c r="A22" s="69" t="s">
        <v>25</v>
      </c>
      <c r="B22" s="70"/>
      <c r="C22" s="70"/>
      <c r="D22" s="70"/>
      <c r="E22" s="70"/>
      <c r="F22" s="70"/>
      <c r="G22" s="70"/>
      <c r="H22" s="106">
        <v>3741.8</v>
      </c>
      <c r="I22" s="107"/>
    </row>
    <row r="23" spans="1:9">
      <c r="A23" s="69" t="s">
        <v>6</v>
      </c>
      <c r="B23" s="70"/>
      <c r="C23" s="70"/>
      <c r="D23" s="70"/>
      <c r="E23" s="70"/>
      <c r="F23" s="70"/>
      <c r="G23" s="70"/>
      <c r="H23" s="78">
        <v>25561.200000000001</v>
      </c>
      <c r="I23" s="79"/>
    </row>
    <row r="24" spans="1:9">
      <c r="A24" s="69" t="s">
        <v>12</v>
      </c>
      <c r="B24" s="70"/>
      <c r="C24" s="70"/>
      <c r="D24" s="70"/>
      <c r="E24" s="70"/>
      <c r="F24" s="70"/>
      <c r="G24" s="70"/>
      <c r="H24" s="36">
        <v>40614.86</v>
      </c>
      <c r="I24" s="37"/>
    </row>
    <row r="25" spans="1:9" ht="15.45" thickBot="1">
      <c r="A25" s="69" t="s">
        <v>7</v>
      </c>
      <c r="B25" s="70"/>
      <c r="C25" s="70"/>
      <c r="D25" s="70"/>
      <c r="E25" s="70"/>
      <c r="F25" s="70"/>
      <c r="G25" s="70"/>
      <c r="H25" s="106">
        <v>12468.76</v>
      </c>
      <c r="I25" s="107"/>
    </row>
    <row r="26" spans="1:9" ht="15.45" thickBot="1">
      <c r="A26" s="49" t="s">
        <v>14</v>
      </c>
      <c r="B26" s="50"/>
      <c r="C26" s="50"/>
      <c r="D26" s="50"/>
      <c r="E26" s="50"/>
      <c r="F26" s="50"/>
      <c r="G26" s="51"/>
      <c r="H26" s="52">
        <v>83410.33</v>
      </c>
      <c r="I26" s="62"/>
    </row>
    <row r="27" spans="1:9" ht="15.45" thickBot="1">
      <c r="A27" s="26"/>
      <c r="B27" s="27"/>
      <c r="C27" s="27"/>
      <c r="D27" s="27"/>
      <c r="E27" s="27"/>
      <c r="F27" s="27"/>
      <c r="G27" s="28"/>
      <c r="H27" s="26"/>
      <c r="I27" s="28"/>
    </row>
    <row r="28" spans="1:9">
      <c r="A28" s="31" t="s">
        <v>36</v>
      </c>
      <c r="B28" s="32"/>
      <c r="C28" s="32"/>
      <c r="D28" s="32"/>
      <c r="E28" s="32"/>
      <c r="F28" s="32"/>
      <c r="G28" s="33"/>
      <c r="H28" s="123">
        <v>9298.15</v>
      </c>
      <c r="I28" s="124"/>
    </row>
    <row r="29" spans="1:9">
      <c r="A29" s="145" t="s">
        <v>20</v>
      </c>
      <c r="B29" s="146"/>
      <c r="C29" s="146"/>
      <c r="D29" s="146"/>
      <c r="E29" s="146"/>
      <c r="F29" s="146"/>
      <c r="G29" s="189"/>
      <c r="H29" s="115">
        <v>22644</v>
      </c>
      <c r="I29" s="221"/>
    </row>
    <row r="30" spans="1:9" ht="15.45" thickBot="1">
      <c r="A30" s="224" t="s">
        <v>21</v>
      </c>
      <c r="B30" s="225"/>
      <c r="C30" s="225"/>
      <c r="D30" s="225"/>
      <c r="E30" s="225"/>
      <c r="F30" s="225"/>
      <c r="G30" s="226"/>
      <c r="H30" s="227">
        <v>20180.689999999999</v>
      </c>
      <c r="I30" s="228"/>
    </row>
    <row r="31" spans="1:9" ht="15.45" thickBot="1">
      <c r="A31" s="82"/>
      <c r="B31" s="83"/>
      <c r="C31" s="83"/>
      <c r="D31" s="83"/>
      <c r="E31" s="83"/>
      <c r="F31" s="83"/>
      <c r="G31" s="84"/>
      <c r="H31" s="85"/>
      <c r="I31" s="86"/>
    </row>
    <row r="32" spans="1:9" ht="15.45" thickBot="1">
      <c r="A32" s="7" t="s">
        <v>8</v>
      </c>
      <c r="B32" s="8"/>
      <c r="C32" s="8"/>
      <c r="D32" s="8"/>
      <c r="E32" s="8"/>
      <c r="F32" s="8"/>
      <c r="G32" s="8"/>
      <c r="H32" s="143">
        <f>H11</f>
        <v>93595.199999999997</v>
      </c>
      <c r="I32" s="144"/>
    </row>
    <row r="33" spans="1:9">
      <c r="A33" s="12"/>
      <c r="B33" s="13"/>
      <c r="C33" s="13"/>
      <c r="D33" s="13"/>
      <c r="E33" s="13"/>
      <c r="F33" s="13"/>
      <c r="G33" s="13"/>
      <c r="H33" s="12"/>
      <c r="I33" s="14"/>
    </row>
    <row r="34" spans="1:9">
      <c r="A34" s="2" t="s">
        <v>31</v>
      </c>
      <c r="B34" s="3"/>
      <c r="C34" s="3"/>
      <c r="D34" s="3"/>
      <c r="E34" s="3"/>
      <c r="F34" s="3"/>
      <c r="G34" s="3"/>
      <c r="H34" s="17">
        <f>H4+H11-H26</f>
        <v>123871.56999999999</v>
      </c>
      <c r="I34" s="18"/>
    </row>
    <row r="35" spans="1:9">
      <c r="A35" s="38" t="s">
        <v>69</v>
      </c>
      <c r="B35" s="39"/>
      <c r="C35" s="39"/>
      <c r="D35" s="39"/>
      <c r="E35" s="39"/>
      <c r="F35" s="39"/>
      <c r="G35" s="39"/>
      <c r="H35" s="17">
        <f>H6+H8+H9-H7</f>
        <v>15919.209999999992</v>
      </c>
      <c r="I35" s="41"/>
    </row>
    <row r="36" spans="1:9">
      <c r="A36" s="74" t="s">
        <v>33</v>
      </c>
      <c r="B36" s="3"/>
      <c r="C36" s="3"/>
      <c r="D36" s="3"/>
      <c r="E36" s="3"/>
      <c r="F36" s="3"/>
      <c r="G36" s="3"/>
      <c r="H36" s="17">
        <f>H28+H29-H30</f>
        <v>11761.460000000003</v>
      </c>
      <c r="I36" s="41"/>
    </row>
    <row r="37" spans="1:9">
      <c r="A37" s="145"/>
      <c r="B37" s="146"/>
      <c r="C37" s="146"/>
      <c r="D37" s="146"/>
      <c r="E37" s="146"/>
      <c r="F37" s="146"/>
      <c r="G37" s="74"/>
      <c r="H37" s="34"/>
      <c r="I37" s="18"/>
    </row>
    <row r="38" spans="1:9">
      <c r="A38" s="44" t="s">
        <v>13</v>
      </c>
      <c r="B38" s="45"/>
      <c r="C38" s="45"/>
      <c r="D38" s="45"/>
      <c r="E38" s="45"/>
      <c r="F38" s="45"/>
      <c r="G38" s="132"/>
      <c r="H38" s="42"/>
      <c r="I38" s="43"/>
    </row>
    <row r="39" spans="1:9">
      <c r="A39" s="69" t="s">
        <v>9</v>
      </c>
      <c r="B39" s="70"/>
      <c r="C39" s="70"/>
      <c r="D39" s="70"/>
      <c r="E39" s="70"/>
      <c r="F39" s="70"/>
      <c r="G39" s="70"/>
      <c r="H39" s="17">
        <v>13.65</v>
      </c>
      <c r="I39" s="41"/>
    </row>
    <row r="40" spans="1:9" ht="15.45" thickBot="1">
      <c r="A40" s="87" t="s">
        <v>15</v>
      </c>
      <c r="B40" s="88"/>
      <c r="C40" s="88"/>
      <c r="D40" s="88"/>
      <c r="E40" s="88"/>
      <c r="F40" s="88"/>
      <c r="G40" s="88"/>
      <c r="H40" s="201">
        <f>(H7+H11+H29)/(H8+H9+H26+H30)*H39</f>
        <v>14.168395807113519</v>
      </c>
      <c r="I40" s="202"/>
    </row>
    <row r="43" spans="1:9">
      <c r="A43" s="68" t="s">
        <v>10</v>
      </c>
      <c r="B43" s="68"/>
      <c r="C43" s="68"/>
      <c r="G43" s="68" t="s">
        <v>16</v>
      </c>
      <c r="H43" s="68"/>
      <c r="I43" s="68"/>
    </row>
  </sheetData>
  <mergeCells count="78">
    <mergeCell ref="A38:G38"/>
    <mergeCell ref="H38:I38"/>
    <mergeCell ref="A39:G39"/>
    <mergeCell ref="H39:I39"/>
    <mergeCell ref="A40:G40"/>
    <mergeCell ref="H40:I40"/>
    <mergeCell ref="A33:G33"/>
    <mergeCell ref="H33:I33"/>
    <mergeCell ref="A34:G34"/>
    <mergeCell ref="H34:I34"/>
    <mergeCell ref="A43:C43"/>
    <mergeCell ref="G43:I43"/>
    <mergeCell ref="A36:G36"/>
    <mergeCell ref="H36:I36"/>
    <mergeCell ref="A37:G37"/>
    <mergeCell ref="H37:I37"/>
    <mergeCell ref="A28:G28"/>
    <mergeCell ref="H28:I28"/>
    <mergeCell ref="A35:G35"/>
    <mergeCell ref="H35:I35"/>
    <mergeCell ref="A30:G30"/>
    <mergeCell ref="H30:I30"/>
    <mergeCell ref="A31:G31"/>
    <mergeCell ref="H31:I31"/>
    <mergeCell ref="A32:G32"/>
    <mergeCell ref="H32:I32"/>
    <mergeCell ref="A29:G29"/>
    <mergeCell ref="H29:I29"/>
    <mergeCell ref="A24:G24"/>
    <mergeCell ref="H24:I24"/>
    <mergeCell ref="A25:G25"/>
    <mergeCell ref="H25:I25"/>
    <mergeCell ref="A26:G26"/>
    <mergeCell ref="H26:I26"/>
    <mergeCell ref="A27:G27"/>
    <mergeCell ref="H27:I27"/>
    <mergeCell ref="A20:G20"/>
    <mergeCell ref="H20:I20"/>
    <mergeCell ref="A21:G21"/>
    <mergeCell ref="H21:I21"/>
    <mergeCell ref="A22:G22"/>
    <mergeCell ref="H22:I22"/>
    <mergeCell ref="A14:G14"/>
    <mergeCell ref="H14:I14"/>
    <mergeCell ref="A15:G16"/>
    <mergeCell ref="H15:I16"/>
    <mergeCell ref="A23:G23"/>
    <mergeCell ref="H23:I23"/>
    <mergeCell ref="A18:G18"/>
    <mergeCell ref="H18:I18"/>
    <mergeCell ref="A19:G19"/>
    <mergeCell ref="H19:I19"/>
    <mergeCell ref="A9:G9"/>
    <mergeCell ref="H9:I9"/>
    <mergeCell ref="A17:G17"/>
    <mergeCell ref="H17:I17"/>
    <mergeCell ref="A11:G11"/>
    <mergeCell ref="H11:I11"/>
    <mergeCell ref="A12:G12"/>
    <mergeCell ref="H12:I12"/>
    <mergeCell ref="A13:G13"/>
    <mergeCell ref="H13:I13"/>
    <mergeCell ref="A10:G10"/>
    <mergeCell ref="H10:I10"/>
    <mergeCell ref="A5:G5"/>
    <mergeCell ref="H5:I5"/>
    <mergeCell ref="A6:G6"/>
    <mergeCell ref="H6:I6"/>
    <mergeCell ref="A7:G7"/>
    <mergeCell ref="H7:I7"/>
    <mergeCell ref="A8:G8"/>
    <mergeCell ref="H8:I8"/>
    <mergeCell ref="A4:G4"/>
    <mergeCell ref="H4:I4"/>
    <mergeCell ref="A1:I1"/>
    <mergeCell ref="C2:F2"/>
    <mergeCell ref="A3:G3"/>
    <mergeCell ref="H3:I3"/>
  </mergeCells>
  <phoneticPr fontId="0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3"/>
  <sheetViews>
    <sheetView topLeftCell="A13" workbookViewId="0">
      <selection activeCell="P27" sqref="P27"/>
    </sheetView>
  </sheetViews>
  <sheetFormatPr defaultRowHeight="14.7"/>
  <sheetData>
    <row r="1" spans="1:9" ht="18.399999999999999">
      <c r="A1" s="24" t="s">
        <v>96</v>
      </c>
      <c r="B1" s="24"/>
      <c r="C1" s="24"/>
      <c r="D1" s="24"/>
      <c r="E1" s="24"/>
      <c r="F1" s="24"/>
      <c r="G1" s="24"/>
      <c r="H1" s="24"/>
      <c r="I1" s="24"/>
    </row>
    <row r="2" spans="1:9" ht="15.45" thickBot="1">
      <c r="C2" s="25" t="s">
        <v>27</v>
      </c>
      <c r="D2" s="25"/>
      <c r="E2" s="25"/>
      <c r="F2" s="25"/>
    </row>
    <row r="3" spans="1:9" ht="15.45" thickBot="1">
      <c r="A3" s="26"/>
      <c r="B3" s="27"/>
      <c r="C3" s="27"/>
      <c r="D3" s="27"/>
      <c r="E3" s="27"/>
      <c r="F3" s="27"/>
      <c r="G3" s="28"/>
      <c r="H3" s="96" t="s">
        <v>0</v>
      </c>
      <c r="I3" s="98"/>
    </row>
    <row r="4" spans="1:9">
      <c r="A4" s="2" t="s">
        <v>97</v>
      </c>
      <c r="B4" s="3"/>
      <c r="C4" s="3"/>
      <c r="D4" s="3"/>
      <c r="E4" s="3"/>
      <c r="F4" s="3"/>
      <c r="G4" s="4"/>
      <c r="H4" s="5">
        <v>2513.5</v>
      </c>
      <c r="I4" s="100"/>
    </row>
    <row r="5" spans="1:9">
      <c r="A5" s="34"/>
      <c r="B5" s="35"/>
      <c r="C5" s="35"/>
      <c r="D5" s="35"/>
      <c r="E5" s="35"/>
      <c r="F5" s="35"/>
      <c r="G5" s="18"/>
      <c r="H5" s="17"/>
      <c r="I5" s="41"/>
    </row>
    <row r="6" spans="1:9">
      <c r="A6" s="2" t="s">
        <v>29</v>
      </c>
      <c r="B6" s="3"/>
      <c r="C6" s="3"/>
      <c r="D6" s="3"/>
      <c r="E6" s="3"/>
      <c r="F6" s="3"/>
      <c r="G6" s="4"/>
      <c r="H6" s="17">
        <v>24618.21</v>
      </c>
      <c r="I6" s="41"/>
    </row>
    <row r="7" spans="1:9">
      <c r="A7" s="19" t="s">
        <v>17</v>
      </c>
      <c r="B7" s="20"/>
      <c r="C7" s="20"/>
      <c r="D7" s="20"/>
      <c r="E7" s="20"/>
      <c r="F7" s="20"/>
      <c r="G7" s="21"/>
      <c r="H7" s="22">
        <v>348231.6</v>
      </c>
      <c r="I7" s="23"/>
    </row>
    <row r="8" spans="1:9">
      <c r="A8" s="163" t="s">
        <v>18</v>
      </c>
      <c r="B8" s="164"/>
      <c r="C8" s="164"/>
      <c r="D8" s="164"/>
      <c r="E8" s="164"/>
      <c r="F8" s="164"/>
      <c r="G8" s="165"/>
      <c r="H8" s="22">
        <v>351618.53</v>
      </c>
      <c r="I8" s="23"/>
    </row>
    <row r="9" spans="1:9">
      <c r="A9" s="44" t="s">
        <v>1</v>
      </c>
      <c r="B9" s="45"/>
      <c r="C9" s="45"/>
      <c r="D9" s="45"/>
      <c r="E9" s="45"/>
      <c r="F9" s="45"/>
      <c r="G9" s="46"/>
      <c r="H9" s="22">
        <v>9360</v>
      </c>
      <c r="I9" s="23"/>
    </row>
    <row r="10" spans="1:9" ht="15.45" thickBot="1">
      <c r="A10" s="34"/>
      <c r="B10" s="35"/>
      <c r="C10" s="35"/>
      <c r="D10" s="35"/>
      <c r="E10" s="35"/>
      <c r="F10" s="35"/>
      <c r="G10" s="18"/>
      <c r="H10" s="17"/>
      <c r="I10" s="41"/>
    </row>
    <row r="11" spans="1:9" ht="15.45" thickBot="1">
      <c r="A11" s="49" t="s">
        <v>19</v>
      </c>
      <c r="B11" s="50"/>
      <c r="C11" s="50"/>
      <c r="D11" s="50"/>
      <c r="E11" s="50"/>
      <c r="F11" s="50"/>
      <c r="G11" s="51"/>
      <c r="H11" s="52">
        <f>H12+H14+H20+H23+H24+H25+H18+H17+H13+H22</f>
        <v>388193.27999999997</v>
      </c>
      <c r="I11" s="53"/>
    </row>
    <row r="12" spans="1:9">
      <c r="A12" s="54" t="s">
        <v>95</v>
      </c>
      <c r="B12" s="55"/>
      <c r="C12" s="55"/>
      <c r="D12" s="55"/>
      <c r="E12" s="55"/>
      <c r="F12" s="55"/>
      <c r="G12" s="56"/>
      <c r="H12" s="57">
        <v>4582.13</v>
      </c>
      <c r="I12" s="58"/>
    </row>
    <row r="13" spans="1:9">
      <c r="A13" s="44" t="s">
        <v>2</v>
      </c>
      <c r="B13" s="45"/>
      <c r="C13" s="45"/>
      <c r="D13" s="45"/>
      <c r="E13" s="45"/>
      <c r="F13" s="45"/>
      <c r="G13" s="46"/>
      <c r="H13" s="42">
        <v>916.31</v>
      </c>
      <c r="I13" s="43"/>
    </row>
    <row r="14" spans="1:9">
      <c r="A14" s="44" t="s">
        <v>3</v>
      </c>
      <c r="B14" s="45"/>
      <c r="C14" s="45"/>
      <c r="D14" s="45"/>
      <c r="E14" s="45"/>
      <c r="F14" s="45"/>
      <c r="G14" s="46"/>
      <c r="H14" s="42">
        <v>4988.79</v>
      </c>
      <c r="I14" s="43"/>
    </row>
    <row r="15" spans="1:9">
      <c r="A15" s="59" t="s">
        <v>4</v>
      </c>
      <c r="B15" s="60"/>
      <c r="C15" s="60"/>
      <c r="D15" s="60"/>
      <c r="E15" s="60"/>
      <c r="F15" s="60"/>
      <c r="G15" s="61"/>
      <c r="H15" s="42"/>
      <c r="I15" s="43"/>
    </row>
    <row r="16" spans="1:9">
      <c r="A16" s="59"/>
      <c r="B16" s="60"/>
      <c r="C16" s="60"/>
      <c r="D16" s="60"/>
      <c r="E16" s="60"/>
      <c r="F16" s="60"/>
      <c r="G16" s="61"/>
      <c r="H16" s="42"/>
      <c r="I16" s="43"/>
    </row>
    <row r="17" spans="1:9">
      <c r="A17" s="44" t="s">
        <v>68</v>
      </c>
      <c r="B17" s="45"/>
      <c r="C17" s="45"/>
      <c r="D17" s="45"/>
      <c r="E17" s="45"/>
      <c r="F17" s="45"/>
      <c r="G17" s="46"/>
      <c r="H17" s="42">
        <v>0</v>
      </c>
      <c r="I17" s="43"/>
    </row>
    <row r="18" spans="1:9">
      <c r="A18" s="65" t="s">
        <v>5</v>
      </c>
      <c r="B18" s="66"/>
      <c r="C18" s="66"/>
      <c r="D18" s="66"/>
      <c r="E18" s="66"/>
      <c r="F18" s="66"/>
      <c r="G18" s="67"/>
      <c r="H18" s="42">
        <v>9113.0400000000009</v>
      </c>
      <c r="I18" s="43"/>
    </row>
    <row r="19" spans="1:9">
      <c r="A19" s="44" t="s">
        <v>11</v>
      </c>
      <c r="B19" s="45"/>
      <c r="C19" s="45"/>
      <c r="D19" s="45"/>
      <c r="E19" s="45"/>
      <c r="F19" s="45"/>
      <c r="G19" s="46"/>
      <c r="H19" s="78"/>
      <c r="I19" s="79"/>
    </row>
    <row r="20" spans="1:9">
      <c r="A20" s="69" t="s">
        <v>51</v>
      </c>
      <c r="B20" s="70"/>
      <c r="C20" s="70"/>
      <c r="D20" s="70"/>
      <c r="E20" s="70"/>
      <c r="F20" s="70"/>
      <c r="G20" s="71"/>
      <c r="H20" s="78">
        <v>6796.13</v>
      </c>
      <c r="I20" s="79"/>
    </row>
    <row r="21" spans="1:9">
      <c r="A21" s="69" t="s">
        <v>35</v>
      </c>
      <c r="B21" s="70"/>
      <c r="C21" s="70"/>
      <c r="D21" s="70"/>
      <c r="E21" s="70"/>
      <c r="F21" s="70"/>
      <c r="G21" s="71"/>
      <c r="H21" s="36"/>
      <c r="I21" s="37"/>
    </row>
    <row r="22" spans="1:9">
      <c r="A22" s="69" t="s">
        <v>25</v>
      </c>
      <c r="B22" s="70"/>
      <c r="C22" s="70"/>
      <c r="D22" s="70"/>
      <c r="E22" s="70"/>
      <c r="F22" s="70"/>
      <c r="G22" s="71"/>
      <c r="H22" s="106">
        <v>9154.76</v>
      </c>
      <c r="I22" s="107"/>
    </row>
    <row r="23" spans="1:9">
      <c r="A23" s="69" t="s">
        <v>6</v>
      </c>
      <c r="B23" s="70"/>
      <c r="C23" s="70"/>
      <c r="D23" s="70"/>
      <c r="E23" s="70"/>
      <c r="F23" s="70"/>
      <c r="G23" s="71"/>
      <c r="H23" s="78">
        <v>103281.12</v>
      </c>
      <c r="I23" s="79"/>
    </row>
    <row r="24" spans="1:9">
      <c r="A24" s="69" t="s">
        <v>12</v>
      </c>
      <c r="B24" s="70"/>
      <c r="C24" s="70"/>
      <c r="D24" s="70"/>
      <c r="E24" s="70"/>
      <c r="F24" s="70"/>
      <c r="G24" s="71"/>
      <c r="H24" s="78">
        <v>190788.83</v>
      </c>
      <c r="I24" s="79"/>
    </row>
    <row r="25" spans="1:9" ht="15.45" thickBot="1">
      <c r="A25" s="69" t="s">
        <v>7</v>
      </c>
      <c r="B25" s="70"/>
      <c r="C25" s="70"/>
      <c r="D25" s="70"/>
      <c r="E25" s="70"/>
      <c r="F25" s="70"/>
      <c r="G25" s="71"/>
      <c r="H25" s="106">
        <v>58572.17</v>
      </c>
      <c r="I25" s="107"/>
    </row>
    <row r="26" spans="1:9" ht="15.45" thickBot="1">
      <c r="A26" s="49" t="s">
        <v>98</v>
      </c>
      <c r="B26" s="50"/>
      <c r="C26" s="50"/>
      <c r="D26" s="50"/>
      <c r="E26" s="50"/>
      <c r="F26" s="50"/>
      <c r="G26" s="51"/>
      <c r="H26" s="52">
        <v>397653.64</v>
      </c>
      <c r="I26" s="62"/>
    </row>
    <row r="27" spans="1:9" ht="15.45" thickBot="1">
      <c r="A27" s="26"/>
      <c r="B27" s="27"/>
      <c r="C27" s="27"/>
      <c r="D27" s="27"/>
      <c r="E27" s="27"/>
      <c r="F27" s="27"/>
      <c r="G27" s="28"/>
      <c r="H27" s="26"/>
      <c r="I27" s="28"/>
    </row>
    <row r="28" spans="1:9" ht="15.45" thickBot="1">
      <c r="A28" s="7" t="s">
        <v>8</v>
      </c>
      <c r="B28" s="8"/>
      <c r="C28" s="8"/>
      <c r="D28" s="8"/>
      <c r="E28" s="8"/>
      <c r="F28" s="8"/>
      <c r="G28" s="9"/>
      <c r="H28" s="10">
        <f>H11</f>
        <v>388193.27999999997</v>
      </c>
      <c r="I28" s="11"/>
    </row>
    <row r="29" spans="1:9" ht="15.45" thickBot="1">
      <c r="A29" s="12"/>
      <c r="B29" s="13"/>
      <c r="C29" s="13"/>
      <c r="D29" s="13"/>
      <c r="E29" s="13"/>
      <c r="F29" s="13"/>
      <c r="G29" s="13"/>
      <c r="H29" s="26"/>
      <c r="I29" s="28"/>
    </row>
    <row r="30" spans="1:9">
      <c r="A30" s="169" t="s">
        <v>36</v>
      </c>
      <c r="B30" s="170"/>
      <c r="C30" s="170"/>
      <c r="D30" s="170"/>
      <c r="E30" s="170"/>
      <c r="F30" s="170"/>
      <c r="G30" s="229"/>
      <c r="H30" s="212">
        <v>26539.37</v>
      </c>
      <c r="I30" s="230"/>
    </row>
    <row r="31" spans="1:9">
      <c r="A31" s="2" t="s">
        <v>20</v>
      </c>
      <c r="B31" s="3"/>
      <c r="C31" s="3"/>
      <c r="D31" s="3"/>
      <c r="E31" s="3"/>
      <c r="F31" s="3"/>
      <c r="G31" s="4"/>
      <c r="H31" s="34">
        <v>90982.92</v>
      </c>
      <c r="I31" s="18"/>
    </row>
    <row r="32" spans="1:9" ht="15.45" thickBot="1">
      <c r="A32" s="125" t="s">
        <v>21</v>
      </c>
      <c r="B32" s="126"/>
      <c r="C32" s="126"/>
      <c r="D32" s="126"/>
      <c r="E32" s="126"/>
      <c r="F32" s="126"/>
      <c r="G32" s="126"/>
      <c r="H32" s="203">
        <v>92571.5</v>
      </c>
      <c r="I32" s="204"/>
    </row>
    <row r="33" spans="1:9">
      <c r="A33" s="15"/>
      <c r="B33" s="231"/>
      <c r="C33" s="231"/>
      <c r="D33" s="231"/>
      <c r="E33" s="231"/>
      <c r="F33" s="231"/>
      <c r="G33" s="16"/>
      <c r="H33" s="15"/>
      <c r="I33" s="16"/>
    </row>
    <row r="34" spans="1:9">
      <c r="A34" s="2" t="s">
        <v>99</v>
      </c>
      <c r="B34" s="3"/>
      <c r="C34" s="3"/>
      <c r="D34" s="3"/>
      <c r="E34" s="3"/>
      <c r="F34" s="3"/>
      <c r="G34" s="3"/>
      <c r="H34" s="17">
        <f>H26+H4-H11</f>
        <v>11973.860000000044</v>
      </c>
      <c r="I34" s="41"/>
    </row>
    <row r="35" spans="1:9">
      <c r="A35" s="2" t="s">
        <v>100</v>
      </c>
      <c r="B35" s="3"/>
      <c r="C35" s="3"/>
      <c r="D35" s="3"/>
      <c r="E35" s="3"/>
      <c r="F35" s="3"/>
      <c r="G35" s="3"/>
      <c r="H35" s="17">
        <f>H6+H7-H8-H9</f>
        <v>11871.27999999997</v>
      </c>
      <c r="I35" s="41"/>
    </row>
    <row r="36" spans="1:9">
      <c r="A36" s="74" t="s">
        <v>33</v>
      </c>
      <c r="B36" s="3"/>
      <c r="C36" s="3"/>
      <c r="D36" s="3"/>
      <c r="E36" s="3"/>
      <c r="F36" s="3"/>
      <c r="G36" s="3"/>
      <c r="H36" s="17">
        <f>H30+H31-H32</f>
        <v>24950.789999999994</v>
      </c>
      <c r="I36" s="41"/>
    </row>
    <row r="37" spans="1:9">
      <c r="A37" s="2"/>
      <c r="B37" s="3"/>
      <c r="C37" s="3"/>
      <c r="D37" s="3"/>
      <c r="E37" s="3"/>
      <c r="F37" s="3"/>
      <c r="G37" s="3"/>
      <c r="H37" s="199"/>
      <c r="I37" s="200"/>
    </row>
    <row r="38" spans="1:9">
      <c r="A38" s="69" t="s">
        <v>9</v>
      </c>
      <c r="B38" s="70"/>
      <c r="C38" s="70"/>
      <c r="D38" s="70"/>
      <c r="E38" s="70"/>
      <c r="F38" s="70"/>
      <c r="G38" s="70"/>
      <c r="H38" s="5">
        <v>13.65</v>
      </c>
      <c r="I38" s="6"/>
    </row>
    <row r="39" spans="1:9" ht="15.8" customHeight="1" thickBot="1">
      <c r="A39" s="87" t="s">
        <v>15</v>
      </c>
      <c r="B39" s="88"/>
      <c r="C39" s="88"/>
      <c r="D39" s="88"/>
      <c r="E39" s="88"/>
      <c r="F39" s="88"/>
      <c r="G39" s="88"/>
      <c r="H39" s="90">
        <f>(H7+H11+H31)/(H8+H9+H26+H32)*H38</f>
        <v>13.268406690492768</v>
      </c>
      <c r="I39" s="91"/>
    </row>
    <row r="43" spans="1:9">
      <c r="A43" s="68" t="s">
        <v>10</v>
      </c>
      <c r="B43" s="68"/>
      <c r="C43" s="68"/>
      <c r="G43" s="68" t="s">
        <v>16</v>
      </c>
      <c r="H43" s="68"/>
      <c r="I43" s="68"/>
    </row>
  </sheetData>
  <mergeCells count="76">
    <mergeCell ref="A39:G39"/>
    <mergeCell ref="H39:I39"/>
    <mergeCell ref="A43:C43"/>
    <mergeCell ref="G43:I43"/>
    <mergeCell ref="A35:G35"/>
    <mergeCell ref="H35:I35"/>
    <mergeCell ref="A36:G36"/>
    <mergeCell ref="H36:I36"/>
    <mergeCell ref="A37:G37"/>
    <mergeCell ref="H37:I37"/>
    <mergeCell ref="A30:G30"/>
    <mergeCell ref="H30:I30"/>
    <mergeCell ref="A31:G31"/>
    <mergeCell ref="H31:I31"/>
    <mergeCell ref="A38:G38"/>
    <mergeCell ref="H38:I38"/>
    <mergeCell ref="A33:G33"/>
    <mergeCell ref="H33:I33"/>
    <mergeCell ref="A34:G34"/>
    <mergeCell ref="H34:I34"/>
    <mergeCell ref="A25:G25"/>
    <mergeCell ref="H25:I25"/>
    <mergeCell ref="A32:G32"/>
    <mergeCell ref="H32:I32"/>
    <mergeCell ref="A27:G27"/>
    <mergeCell ref="H27:I27"/>
    <mergeCell ref="A28:G28"/>
    <mergeCell ref="H28:I28"/>
    <mergeCell ref="A29:G29"/>
    <mergeCell ref="H29:I29"/>
    <mergeCell ref="A26:G26"/>
    <mergeCell ref="H26:I26"/>
    <mergeCell ref="A21:G21"/>
    <mergeCell ref="H21:I21"/>
    <mergeCell ref="A22:G22"/>
    <mergeCell ref="H22:I22"/>
    <mergeCell ref="A23:G23"/>
    <mergeCell ref="H23:I23"/>
    <mergeCell ref="A24:G24"/>
    <mergeCell ref="H24:I24"/>
    <mergeCell ref="A17:G17"/>
    <mergeCell ref="H17:I17"/>
    <mergeCell ref="A18:G18"/>
    <mergeCell ref="H18:I18"/>
    <mergeCell ref="A19:G19"/>
    <mergeCell ref="H19:I19"/>
    <mergeCell ref="A11:G11"/>
    <mergeCell ref="H11:I11"/>
    <mergeCell ref="A12:G12"/>
    <mergeCell ref="H12:I12"/>
    <mergeCell ref="A20:G20"/>
    <mergeCell ref="H20:I20"/>
    <mergeCell ref="A14:G14"/>
    <mergeCell ref="H14:I14"/>
    <mergeCell ref="A15:G16"/>
    <mergeCell ref="H15:I16"/>
    <mergeCell ref="A6:G6"/>
    <mergeCell ref="H6:I6"/>
    <mergeCell ref="A13:G13"/>
    <mergeCell ref="H13:I13"/>
    <mergeCell ref="A8:G8"/>
    <mergeCell ref="H8:I8"/>
    <mergeCell ref="A9:G9"/>
    <mergeCell ref="H9:I9"/>
    <mergeCell ref="A10:G10"/>
    <mergeCell ref="H10:I10"/>
    <mergeCell ref="A7:G7"/>
    <mergeCell ref="H7:I7"/>
    <mergeCell ref="A1:I1"/>
    <mergeCell ref="C2:F2"/>
    <mergeCell ref="A3:G3"/>
    <mergeCell ref="H3:I3"/>
    <mergeCell ref="A4:G4"/>
    <mergeCell ref="H4:I4"/>
    <mergeCell ref="A5:G5"/>
    <mergeCell ref="H5:I5"/>
  </mergeCells>
  <phoneticPr fontId="0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3"/>
  <sheetViews>
    <sheetView topLeftCell="A31" workbookViewId="0">
      <selection activeCell="L48" sqref="L48"/>
    </sheetView>
  </sheetViews>
  <sheetFormatPr defaultRowHeight="14.7"/>
  <sheetData>
    <row r="1" spans="1:9" ht="18.399999999999999">
      <c r="A1" s="24" t="s">
        <v>101</v>
      </c>
      <c r="B1" s="24"/>
      <c r="C1" s="24"/>
      <c r="D1" s="24"/>
      <c r="E1" s="24"/>
      <c r="F1" s="24"/>
      <c r="G1" s="24"/>
      <c r="H1" s="24"/>
      <c r="I1" s="24"/>
    </row>
    <row r="2" spans="1:9" ht="15.45" thickBot="1">
      <c r="C2" s="25" t="s">
        <v>27</v>
      </c>
      <c r="D2" s="25"/>
      <c r="E2" s="25"/>
      <c r="F2" s="25"/>
    </row>
    <row r="3" spans="1:9" ht="15.45" thickBot="1">
      <c r="A3" s="26"/>
      <c r="B3" s="27"/>
      <c r="C3" s="27"/>
      <c r="D3" s="27"/>
      <c r="E3" s="27"/>
      <c r="F3" s="27"/>
      <c r="G3" s="27"/>
      <c r="H3" s="96" t="s">
        <v>0</v>
      </c>
      <c r="I3" s="98"/>
    </row>
    <row r="4" spans="1:9">
      <c r="A4" s="2" t="s">
        <v>63</v>
      </c>
      <c r="B4" s="3"/>
      <c r="C4" s="3"/>
      <c r="D4" s="3"/>
      <c r="E4" s="3"/>
      <c r="F4" s="3"/>
      <c r="G4" s="3"/>
      <c r="H4" s="130">
        <v>250092.64</v>
      </c>
      <c r="I4" s="131"/>
    </row>
    <row r="5" spans="1:9">
      <c r="A5" s="106"/>
      <c r="B5" s="156"/>
      <c r="C5" s="156"/>
      <c r="D5" s="156"/>
      <c r="E5" s="156"/>
      <c r="F5" s="156"/>
      <c r="G5" s="156"/>
      <c r="H5" s="34"/>
      <c r="I5" s="18"/>
    </row>
    <row r="6" spans="1:9">
      <c r="A6" s="74" t="s">
        <v>102</v>
      </c>
      <c r="B6" s="3"/>
      <c r="C6" s="3"/>
      <c r="D6" s="3"/>
      <c r="E6" s="3"/>
      <c r="F6" s="3"/>
      <c r="G6" s="3"/>
      <c r="H6" s="17">
        <v>62677.21</v>
      </c>
      <c r="I6" s="41"/>
    </row>
    <row r="7" spans="1:9">
      <c r="A7" s="20" t="s">
        <v>17</v>
      </c>
      <c r="B7" s="20"/>
      <c r="C7" s="20"/>
      <c r="D7" s="20"/>
      <c r="E7" s="20"/>
      <c r="F7" s="20"/>
      <c r="G7" s="21"/>
      <c r="H7" s="22">
        <v>246247.8</v>
      </c>
      <c r="I7" s="23"/>
    </row>
    <row r="8" spans="1:9">
      <c r="A8" s="163" t="s">
        <v>18</v>
      </c>
      <c r="B8" s="164"/>
      <c r="C8" s="164"/>
      <c r="D8" s="164"/>
      <c r="E8" s="164"/>
      <c r="F8" s="164"/>
      <c r="G8" s="232"/>
      <c r="H8" s="219">
        <v>234560.73</v>
      </c>
      <c r="I8" s="220"/>
    </row>
    <row r="9" spans="1:9">
      <c r="A9" s="163" t="s">
        <v>1</v>
      </c>
      <c r="B9" s="164"/>
      <c r="C9" s="164"/>
      <c r="D9" s="164"/>
      <c r="E9" s="164"/>
      <c r="F9" s="164"/>
      <c r="G9" s="165"/>
      <c r="H9" s="78">
        <v>3840</v>
      </c>
      <c r="I9" s="79"/>
    </row>
    <row r="10" spans="1:9" ht="15.45" thickBot="1">
      <c r="A10" s="34"/>
      <c r="B10" s="35"/>
      <c r="C10" s="35"/>
      <c r="D10" s="35"/>
      <c r="E10" s="35"/>
      <c r="F10" s="35"/>
      <c r="G10" s="35"/>
      <c r="H10" s="36"/>
      <c r="I10" s="37"/>
    </row>
    <row r="11" spans="1:9" ht="15.45" thickBot="1">
      <c r="A11" s="49" t="s">
        <v>19</v>
      </c>
      <c r="B11" s="50"/>
      <c r="C11" s="50"/>
      <c r="D11" s="50"/>
      <c r="E11" s="50"/>
      <c r="F11" s="50"/>
      <c r="G11" s="134"/>
      <c r="H11" s="52">
        <f>H12+H13+H14+H15+H17+H18+H20+H21+H22+H23+H24+H25+H19</f>
        <v>359732.04000000004</v>
      </c>
      <c r="I11" s="53"/>
    </row>
    <row r="12" spans="1:9">
      <c r="A12" s="54" t="s">
        <v>103</v>
      </c>
      <c r="B12" s="55"/>
      <c r="C12" s="55"/>
      <c r="D12" s="55"/>
      <c r="E12" s="55"/>
      <c r="F12" s="55"/>
      <c r="G12" s="55"/>
      <c r="H12" s="57">
        <v>20964.7</v>
      </c>
      <c r="I12" s="58"/>
    </row>
    <row r="13" spans="1:9">
      <c r="A13" s="44" t="s">
        <v>2</v>
      </c>
      <c r="B13" s="45"/>
      <c r="C13" s="45"/>
      <c r="D13" s="45"/>
      <c r="E13" s="45"/>
      <c r="F13" s="45"/>
      <c r="G13" s="132"/>
      <c r="H13" s="42">
        <v>642.38</v>
      </c>
      <c r="I13" s="43"/>
    </row>
    <row r="14" spans="1:9">
      <c r="A14" s="44" t="s">
        <v>3</v>
      </c>
      <c r="B14" s="45"/>
      <c r="C14" s="45"/>
      <c r="D14" s="45"/>
      <c r="E14" s="45"/>
      <c r="F14" s="45"/>
      <c r="G14" s="132"/>
      <c r="H14" s="42">
        <v>3497.4</v>
      </c>
      <c r="I14" s="43"/>
    </row>
    <row r="15" spans="1:9">
      <c r="A15" s="59" t="s">
        <v>4</v>
      </c>
      <c r="B15" s="60"/>
      <c r="C15" s="60"/>
      <c r="D15" s="60"/>
      <c r="E15" s="60"/>
      <c r="F15" s="60"/>
      <c r="G15" s="135"/>
      <c r="H15" s="42"/>
      <c r="I15" s="43"/>
    </row>
    <row r="16" spans="1:9">
      <c r="A16" s="59"/>
      <c r="B16" s="60"/>
      <c r="C16" s="60"/>
      <c r="D16" s="60"/>
      <c r="E16" s="60"/>
      <c r="F16" s="60"/>
      <c r="G16" s="135"/>
      <c r="H16" s="42"/>
      <c r="I16" s="43"/>
    </row>
    <row r="17" spans="1:9">
      <c r="A17" s="44" t="s">
        <v>24</v>
      </c>
      <c r="B17" s="45"/>
      <c r="C17" s="45"/>
      <c r="D17" s="45"/>
      <c r="E17" s="45"/>
      <c r="F17" s="45"/>
      <c r="G17" s="132"/>
      <c r="H17" s="42">
        <v>0</v>
      </c>
      <c r="I17" s="43"/>
    </row>
    <row r="18" spans="1:9">
      <c r="A18" s="65" t="s">
        <v>5</v>
      </c>
      <c r="B18" s="66"/>
      <c r="C18" s="66"/>
      <c r="D18" s="66"/>
      <c r="E18" s="66"/>
      <c r="F18" s="66"/>
      <c r="G18" s="136"/>
      <c r="H18" s="42">
        <v>6395.4</v>
      </c>
      <c r="I18" s="43"/>
    </row>
    <row r="19" spans="1:9">
      <c r="A19" s="44" t="s">
        <v>11</v>
      </c>
      <c r="B19" s="45"/>
      <c r="C19" s="45"/>
      <c r="D19" s="45"/>
      <c r="E19" s="45"/>
      <c r="F19" s="45"/>
      <c r="G19" s="132"/>
      <c r="H19" s="78">
        <v>3942.4</v>
      </c>
      <c r="I19" s="79"/>
    </row>
    <row r="20" spans="1:9">
      <c r="A20" s="69" t="s">
        <v>51</v>
      </c>
      <c r="B20" s="70"/>
      <c r="C20" s="70"/>
      <c r="D20" s="70"/>
      <c r="E20" s="70"/>
      <c r="F20" s="70"/>
      <c r="G20" s="70"/>
      <c r="H20" s="78">
        <v>955</v>
      </c>
      <c r="I20" s="79"/>
    </row>
    <row r="21" spans="1:9">
      <c r="A21" s="69" t="s">
        <v>35</v>
      </c>
      <c r="B21" s="70"/>
      <c r="C21" s="70"/>
      <c r="D21" s="70"/>
      <c r="E21" s="70"/>
      <c r="F21" s="70"/>
      <c r="G21" s="70"/>
      <c r="H21" s="36"/>
      <c r="I21" s="37"/>
    </row>
    <row r="22" spans="1:9">
      <c r="A22" s="69" t="s">
        <v>25</v>
      </c>
      <c r="B22" s="70"/>
      <c r="C22" s="70"/>
      <c r="D22" s="70"/>
      <c r="E22" s="70"/>
      <c r="F22" s="70"/>
      <c r="G22" s="70"/>
      <c r="H22" s="106">
        <v>5257.28</v>
      </c>
      <c r="I22" s="107"/>
    </row>
    <row r="23" spans="1:9">
      <c r="A23" s="69" t="s">
        <v>6</v>
      </c>
      <c r="B23" s="70"/>
      <c r="C23" s="70"/>
      <c r="D23" s="70"/>
      <c r="E23" s="70"/>
      <c r="F23" s="70"/>
      <c r="G23" s="70"/>
      <c r="H23" s="78">
        <v>72481.2</v>
      </c>
      <c r="I23" s="79"/>
    </row>
    <row r="24" spans="1:9">
      <c r="A24" s="69" t="s">
        <v>12</v>
      </c>
      <c r="B24" s="70"/>
      <c r="C24" s="70"/>
      <c r="D24" s="70"/>
      <c r="E24" s="70"/>
      <c r="F24" s="70"/>
      <c r="G24" s="70"/>
      <c r="H24" s="36">
        <v>187908.4</v>
      </c>
      <c r="I24" s="37"/>
    </row>
    <row r="25" spans="1:9" ht="15.45" thickBot="1">
      <c r="A25" s="69" t="s">
        <v>7</v>
      </c>
      <c r="B25" s="70"/>
      <c r="C25" s="70"/>
      <c r="D25" s="70"/>
      <c r="E25" s="70"/>
      <c r="F25" s="70"/>
      <c r="G25" s="70"/>
      <c r="H25" s="72">
        <v>57687.88</v>
      </c>
      <c r="I25" s="73"/>
    </row>
    <row r="26" spans="1:9" ht="15.45" thickBot="1">
      <c r="A26" s="49" t="s">
        <v>14</v>
      </c>
      <c r="B26" s="50"/>
      <c r="C26" s="50"/>
      <c r="D26" s="50"/>
      <c r="E26" s="50"/>
      <c r="F26" s="50"/>
      <c r="G26" s="51"/>
      <c r="H26" s="116">
        <v>368753.53</v>
      </c>
      <c r="I26" s="117"/>
    </row>
    <row r="27" spans="1:9" ht="15.45" thickBot="1">
      <c r="A27" s="209"/>
      <c r="B27" s="208"/>
      <c r="C27" s="208"/>
      <c r="D27" s="208"/>
      <c r="E27" s="208"/>
      <c r="F27" s="208"/>
      <c r="G27" s="210"/>
      <c r="H27" s="233"/>
      <c r="I27" s="234"/>
    </row>
    <row r="28" spans="1:9">
      <c r="A28" s="31" t="s">
        <v>36</v>
      </c>
      <c r="B28" s="32"/>
      <c r="C28" s="32"/>
      <c r="D28" s="32"/>
      <c r="E28" s="32"/>
      <c r="F28" s="32"/>
      <c r="G28" s="33"/>
      <c r="H28" s="123">
        <v>30200.84</v>
      </c>
      <c r="I28" s="124"/>
    </row>
    <row r="29" spans="1:9">
      <c r="A29" s="145" t="s">
        <v>20</v>
      </c>
      <c r="B29" s="146"/>
      <c r="C29" s="146"/>
      <c r="D29" s="146"/>
      <c r="E29" s="146"/>
      <c r="F29" s="146"/>
      <c r="G29" s="189"/>
      <c r="H29" s="115">
        <v>64238.04</v>
      </c>
      <c r="I29" s="221"/>
    </row>
    <row r="30" spans="1:9" ht="15.45" thickBot="1">
      <c r="A30" s="192" t="s">
        <v>21</v>
      </c>
      <c r="B30" s="193"/>
      <c r="C30" s="193"/>
      <c r="D30" s="193"/>
      <c r="E30" s="193"/>
      <c r="F30" s="193"/>
      <c r="G30" s="194"/>
      <c r="H30" s="214">
        <v>62145.83</v>
      </c>
      <c r="I30" s="215"/>
    </row>
    <row r="31" spans="1:9" ht="15.45" thickBot="1">
      <c r="A31" s="140"/>
      <c r="B31" s="141"/>
      <c r="C31" s="141"/>
      <c r="D31" s="141"/>
      <c r="E31" s="141"/>
      <c r="F31" s="141"/>
      <c r="G31" s="142"/>
      <c r="H31" s="85"/>
      <c r="I31" s="86"/>
    </row>
    <row r="32" spans="1:9" ht="15.45" thickBot="1">
      <c r="A32" s="7" t="s">
        <v>8</v>
      </c>
      <c r="B32" s="8"/>
      <c r="C32" s="8"/>
      <c r="D32" s="8"/>
      <c r="E32" s="8"/>
      <c r="F32" s="8"/>
      <c r="G32" s="8"/>
      <c r="H32" s="143">
        <f>H11</f>
        <v>359732.04000000004</v>
      </c>
      <c r="I32" s="144"/>
    </row>
    <row r="33" spans="1:9">
      <c r="A33" s="12"/>
      <c r="B33" s="13"/>
      <c r="C33" s="13"/>
      <c r="D33" s="13"/>
      <c r="E33" s="13"/>
      <c r="F33" s="13"/>
      <c r="G33" s="13"/>
      <c r="H33" s="12"/>
      <c r="I33" s="14"/>
    </row>
    <row r="34" spans="1:9">
      <c r="A34" s="2" t="s">
        <v>31</v>
      </c>
      <c r="B34" s="3"/>
      <c r="C34" s="3"/>
      <c r="D34" s="3"/>
      <c r="E34" s="3"/>
      <c r="F34" s="3"/>
      <c r="G34" s="3"/>
      <c r="H34" s="17">
        <f>H4+H11-H26</f>
        <v>241071.15000000002</v>
      </c>
      <c r="I34" s="41"/>
    </row>
    <row r="35" spans="1:9">
      <c r="A35" s="2" t="s">
        <v>91</v>
      </c>
      <c r="B35" s="3"/>
      <c r="C35" s="3"/>
      <c r="D35" s="3"/>
      <c r="E35" s="3"/>
      <c r="F35" s="3"/>
      <c r="G35" s="3"/>
      <c r="H35" s="17">
        <f>H6+H7-H8-H9</f>
        <v>70524.28</v>
      </c>
      <c r="I35" s="41"/>
    </row>
    <row r="36" spans="1:9">
      <c r="A36" s="74" t="s">
        <v>33</v>
      </c>
      <c r="B36" s="3"/>
      <c r="C36" s="3"/>
      <c r="D36" s="3"/>
      <c r="E36" s="3"/>
      <c r="F36" s="3"/>
      <c r="G36" s="3"/>
      <c r="H36" s="17">
        <f>H28+H29-H30</f>
        <v>32293.050000000003</v>
      </c>
      <c r="I36" s="41"/>
    </row>
    <row r="37" spans="1:9">
      <c r="A37" s="145"/>
      <c r="B37" s="146"/>
      <c r="C37" s="146"/>
      <c r="D37" s="146"/>
      <c r="E37" s="146"/>
      <c r="F37" s="146"/>
      <c r="G37" s="74"/>
      <c r="H37" s="34"/>
      <c r="I37" s="18"/>
    </row>
    <row r="38" spans="1:9">
      <c r="A38" s="44" t="s">
        <v>13</v>
      </c>
      <c r="B38" s="45"/>
      <c r="C38" s="45"/>
      <c r="D38" s="45"/>
      <c r="E38" s="45"/>
      <c r="F38" s="45"/>
      <c r="G38" s="132"/>
      <c r="H38" s="42"/>
      <c r="I38" s="43"/>
    </row>
    <row r="39" spans="1:9">
      <c r="A39" s="69" t="s">
        <v>9</v>
      </c>
      <c r="B39" s="70"/>
      <c r="C39" s="70"/>
      <c r="D39" s="70"/>
      <c r="E39" s="70"/>
      <c r="F39" s="70"/>
      <c r="G39" s="70"/>
      <c r="H39" s="17">
        <v>15.65</v>
      </c>
      <c r="I39" s="41"/>
    </row>
    <row r="40" spans="1:9" ht="15.45" thickBot="1">
      <c r="A40" s="87" t="s">
        <v>15</v>
      </c>
      <c r="B40" s="88"/>
      <c r="C40" s="88"/>
      <c r="D40" s="88"/>
      <c r="E40" s="88"/>
      <c r="F40" s="88"/>
      <c r="G40" s="88"/>
      <c r="H40" s="90">
        <f>(H7+H11+H29)/(H8+H9+H26+H30)*H39</f>
        <v>15.671460348974408</v>
      </c>
      <c r="I40" s="91"/>
    </row>
    <row r="43" spans="1:9">
      <c r="A43" s="68" t="s">
        <v>10</v>
      </c>
      <c r="B43" s="68"/>
      <c r="C43" s="68"/>
      <c r="G43" s="68" t="s">
        <v>16</v>
      </c>
      <c r="H43" s="68"/>
      <c r="I43" s="68"/>
    </row>
  </sheetData>
  <mergeCells count="78">
    <mergeCell ref="A38:G38"/>
    <mergeCell ref="H38:I38"/>
    <mergeCell ref="A39:G39"/>
    <mergeCell ref="H39:I39"/>
    <mergeCell ref="A40:G40"/>
    <mergeCell ref="H40:I40"/>
    <mergeCell ref="A33:G33"/>
    <mergeCell ref="H33:I33"/>
    <mergeCell ref="A34:G34"/>
    <mergeCell ref="H34:I34"/>
    <mergeCell ref="A43:C43"/>
    <mergeCell ref="G43:I43"/>
    <mergeCell ref="A36:G36"/>
    <mergeCell ref="H36:I36"/>
    <mergeCell ref="A37:G37"/>
    <mergeCell ref="H37:I37"/>
    <mergeCell ref="A28:G28"/>
    <mergeCell ref="H28:I28"/>
    <mergeCell ref="A35:G35"/>
    <mergeCell ref="H35:I35"/>
    <mergeCell ref="A30:G30"/>
    <mergeCell ref="H30:I30"/>
    <mergeCell ref="A31:G31"/>
    <mergeCell ref="H31:I31"/>
    <mergeCell ref="A32:G32"/>
    <mergeCell ref="H32:I32"/>
    <mergeCell ref="A29:G29"/>
    <mergeCell ref="H29:I29"/>
    <mergeCell ref="A24:G24"/>
    <mergeCell ref="H24:I24"/>
    <mergeCell ref="A25:G25"/>
    <mergeCell ref="H25:I25"/>
    <mergeCell ref="A26:G26"/>
    <mergeCell ref="H26:I26"/>
    <mergeCell ref="A27:G27"/>
    <mergeCell ref="H27:I27"/>
    <mergeCell ref="A20:G20"/>
    <mergeCell ref="H20:I20"/>
    <mergeCell ref="A21:G21"/>
    <mergeCell ref="H21:I21"/>
    <mergeCell ref="A22:G22"/>
    <mergeCell ref="H22:I22"/>
    <mergeCell ref="A14:G14"/>
    <mergeCell ref="H14:I14"/>
    <mergeCell ref="A15:G16"/>
    <mergeCell ref="H15:I16"/>
    <mergeCell ref="A23:G23"/>
    <mergeCell ref="H23:I23"/>
    <mergeCell ref="A18:G18"/>
    <mergeCell ref="H18:I18"/>
    <mergeCell ref="A19:G19"/>
    <mergeCell ref="H19:I19"/>
    <mergeCell ref="A9:G9"/>
    <mergeCell ref="H9:I9"/>
    <mergeCell ref="A17:G17"/>
    <mergeCell ref="H17:I17"/>
    <mergeCell ref="A11:G11"/>
    <mergeCell ref="H11:I11"/>
    <mergeCell ref="A12:G12"/>
    <mergeCell ref="H12:I12"/>
    <mergeCell ref="A13:G13"/>
    <mergeCell ref="H13:I13"/>
    <mergeCell ref="A10:G10"/>
    <mergeCell ref="H10:I10"/>
    <mergeCell ref="A5:G5"/>
    <mergeCell ref="H5:I5"/>
    <mergeCell ref="A6:G6"/>
    <mergeCell ref="H6:I6"/>
    <mergeCell ref="A7:G7"/>
    <mergeCell ref="H7:I7"/>
    <mergeCell ref="A8:G8"/>
    <mergeCell ref="H8:I8"/>
    <mergeCell ref="A4:G4"/>
    <mergeCell ref="H4:I4"/>
    <mergeCell ref="A1:I1"/>
    <mergeCell ref="C2:F2"/>
    <mergeCell ref="A3:G3"/>
    <mergeCell ref="H3:I3"/>
  </mergeCells>
  <phoneticPr fontId="0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3"/>
  <sheetViews>
    <sheetView workbookViewId="0">
      <selection activeCell="M17" sqref="M17"/>
    </sheetView>
  </sheetViews>
  <sheetFormatPr defaultRowHeight="14.7"/>
  <sheetData>
    <row r="1" spans="1:9" ht="18.399999999999999">
      <c r="A1" s="24" t="s">
        <v>104</v>
      </c>
      <c r="B1" s="24"/>
      <c r="C1" s="24"/>
      <c r="D1" s="24"/>
      <c r="E1" s="24"/>
      <c r="F1" s="24"/>
      <c r="G1" s="24"/>
      <c r="H1" s="24"/>
      <c r="I1" s="24"/>
    </row>
    <row r="2" spans="1:9" ht="15.45" thickBot="1">
      <c r="C2" s="25" t="s">
        <v>49</v>
      </c>
      <c r="D2" s="25"/>
      <c r="E2" s="25"/>
      <c r="F2" s="25"/>
    </row>
    <row r="3" spans="1:9" ht="15.45" thickBot="1">
      <c r="A3" s="26"/>
      <c r="B3" s="27"/>
      <c r="C3" s="27"/>
      <c r="D3" s="27"/>
      <c r="E3" s="27"/>
      <c r="F3" s="27"/>
      <c r="G3" s="28"/>
      <c r="H3" s="29" t="s">
        <v>0</v>
      </c>
      <c r="I3" s="30"/>
    </row>
    <row r="4" spans="1:9">
      <c r="A4" s="31" t="s">
        <v>28</v>
      </c>
      <c r="B4" s="32"/>
      <c r="C4" s="32"/>
      <c r="D4" s="32"/>
      <c r="E4" s="32"/>
      <c r="F4" s="32"/>
      <c r="G4" s="33"/>
      <c r="H4" s="34">
        <v>85750.66</v>
      </c>
      <c r="I4" s="18"/>
    </row>
    <row r="5" spans="1:9">
      <c r="A5" s="34"/>
      <c r="B5" s="35"/>
      <c r="C5" s="35"/>
      <c r="D5" s="35"/>
      <c r="E5" s="35"/>
      <c r="F5" s="35"/>
      <c r="G5" s="18"/>
      <c r="H5" s="36"/>
      <c r="I5" s="37"/>
    </row>
    <row r="6" spans="1:9">
      <c r="A6" s="38" t="s">
        <v>105</v>
      </c>
      <c r="B6" s="39"/>
      <c r="C6" s="39"/>
      <c r="D6" s="39"/>
      <c r="E6" s="39"/>
      <c r="F6" s="39"/>
      <c r="G6" s="40"/>
      <c r="H6" s="17">
        <v>33209.85</v>
      </c>
      <c r="I6" s="41"/>
    </row>
    <row r="7" spans="1:9">
      <c r="A7" s="20" t="s">
        <v>17</v>
      </c>
      <c r="B7" s="20"/>
      <c r="C7" s="20"/>
      <c r="D7" s="20"/>
      <c r="E7" s="20"/>
      <c r="F7" s="20"/>
      <c r="G7" s="21"/>
      <c r="H7" s="118">
        <v>189406.2</v>
      </c>
      <c r="I7" s="119"/>
    </row>
    <row r="8" spans="1:9">
      <c r="A8" s="163" t="s">
        <v>18</v>
      </c>
      <c r="B8" s="164"/>
      <c r="C8" s="164"/>
      <c r="D8" s="164"/>
      <c r="E8" s="164"/>
      <c r="F8" s="164"/>
      <c r="G8" s="232"/>
      <c r="H8" s="118">
        <v>192490.71</v>
      </c>
      <c r="I8" s="119"/>
    </row>
    <row r="9" spans="1:9">
      <c r="A9" s="44" t="s">
        <v>1</v>
      </c>
      <c r="B9" s="45"/>
      <c r="C9" s="45"/>
      <c r="D9" s="45"/>
      <c r="E9" s="45"/>
      <c r="F9" s="45"/>
      <c r="G9" s="46"/>
      <c r="H9" s="78">
        <v>10560</v>
      </c>
      <c r="I9" s="79"/>
    </row>
    <row r="10" spans="1:9" ht="15.45" thickBot="1">
      <c r="A10" s="44"/>
      <c r="B10" s="45"/>
      <c r="C10" s="45"/>
      <c r="D10" s="45"/>
      <c r="E10" s="45"/>
      <c r="F10" s="45"/>
      <c r="G10" s="46"/>
      <c r="H10" s="42"/>
      <c r="I10" s="43"/>
    </row>
    <row r="11" spans="1:9" ht="15.45" thickBot="1">
      <c r="A11" s="49" t="s">
        <v>106</v>
      </c>
      <c r="B11" s="50"/>
      <c r="C11" s="50"/>
      <c r="D11" s="50"/>
      <c r="E11" s="50"/>
      <c r="F11" s="50"/>
      <c r="G11" s="51"/>
      <c r="H11" s="52">
        <f>H12+H13+H14+H15+H17+H18+H20+H21+H22+H23+H24+H25+H19</f>
        <v>206898.56000000003</v>
      </c>
      <c r="I11" s="53"/>
    </row>
    <row r="12" spans="1:9">
      <c r="A12" s="54" t="s">
        <v>107</v>
      </c>
      <c r="B12" s="55"/>
      <c r="C12" s="55"/>
      <c r="D12" s="55"/>
      <c r="E12" s="55"/>
      <c r="F12" s="55"/>
      <c r="G12" s="56"/>
      <c r="H12" s="57">
        <v>1930.95</v>
      </c>
      <c r="I12" s="58"/>
    </row>
    <row r="13" spans="1:9">
      <c r="A13" s="44" t="s">
        <v>2</v>
      </c>
      <c r="B13" s="45"/>
      <c r="C13" s="45"/>
      <c r="D13" s="45"/>
      <c r="E13" s="45"/>
      <c r="F13" s="45"/>
      <c r="G13" s="46"/>
      <c r="H13" s="42">
        <v>493.78</v>
      </c>
      <c r="I13" s="43"/>
    </row>
    <row r="14" spans="1:9">
      <c r="A14" s="44" t="s">
        <v>3</v>
      </c>
      <c r="B14" s="45"/>
      <c r="C14" s="45"/>
      <c r="D14" s="45"/>
      <c r="E14" s="45"/>
      <c r="F14" s="45"/>
      <c r="G14" s="46"/>
      <c r="H14" s="42">
        <v>2688.34</v>
      </c>
      <c r="I14" s="43"/>
    </row>
    <row r="15" spans="1:9">
      <c r="A15" s="59" t="s">
        <v>4</v>
      </c>
      <c r="B15" s="60"/>
      <c r="C15" s="60"/>
      <c r="D15" s="60"/>
      <c r="E15" s="60"/>
      <c r="F15" s="60"/>
      <c r="G15" s="61"/>
      <c r="H15" s="42"/>
      <c r="I15" s="43"/>
    </row>
    <row r="16" spans="1:9">
      <c r="A16" s="59"/>
      <c r="B16" s="60"/>
      <c r="C16" s="60"/>
      <c r="D16" s="60"/>
      <c r="E16" s="60"/>
      <c r="F16" s="60"/>
      <c r="G16" s="61"/>
      <c r="H16" s="42"/>
      <c r="I16" s="43"/>
    </row>
    <row r="17" spans="1:9">
      <c r="A17" s="44" t="s">
        <v>24</v>
      </c>
      <c r="B17" s="45"/>
      <c r="C17" s="45"/>
      <c r="D17" s="45"/>
      <c r="E17" s="45"/>
      <c r="F17" s="45"/>
      <c r="G17" s="46"/>
      <c r="H17" s="42">
        <v>0</v>
      </c>
      <c r="I17" s="43"/>
    </row>
    <row r="18" spans="1:9">
      <c r="A18" s="65" t="s">
        <v>5</v>
      </c>
      <c r="B18" s="66"/>
      <c r="C18" s="66"/>
      <c r="D18" s="66"/>
      <c r="E18" s="66"/>
      <c r="F18" s="66"/>
      <c r="G18" s="67"/>
      <c r="H18" s="42">
        <v>6435.36</v>
      </c>
      <c r="I18" s="43"/>
    </row>
    <row r="19" spans="1:9">
      <c r="A19" s="44" t="s">
        <v>11</v>
      </c>
      <c r="B19" s="45"/>
      <c r="C19" s="45"/>
      <c r="D19" s="45"/>
      <c r="E19" s="45"/>
      <c r="F19" s="45"/>
      <c r="G19" s="46"/>
      <c r="H19" s="78">
        <v>7344</v>
      </c>
      <c r="I19" s="79"/>
    </row>
    <row r="20" spans="1:9">
      <c r="A20" s="69" t="s">
        <v>51</v>
      </c>
      <c r="B20" s="70"/>
      <c r="C20" s="70"/>
      <c r="D20" s="70"/>
      <c r="E20" s="70"/>
      <c r="F20" s="70"/>
      <c r="G20" s="71"/>
      <c r="H20" s="78">
        <v>921</v>
      </c>
      <c r="I20" s="79"/>
    </row>
    <row r="21" spans="1:9">
      <c r="A21" s="69" t="s">
        <v>35</v>
      </c>
      <c r="B21" s="70"/>
      <c r="C21" s="70"/>
      <c r="D21" s="70"/>
      <c r="E21" s="70"/>
      <c r="F21" s="70"/>
      <c r="G21" s="71"/>
      <c r="H21" s="36"/>
      <c r="I21" s="37"/>
    </row>
    <row r="22" spans="1:9">
      <c r="A22" s="69" t="s">
        <v>25</v>
      </c>
      <c r="B22" s="70"/>
      <c r="C22" s="70"/>
      <c r="D22" s="70"/>
      <c r="E22" s="70"/>
      <c r="F22" s="70"/>
      <c r="G22" s="71"/>
      <c r="H22" s="106">
        <v>5184.04</v>
      </c>
      <c r="I22" s="107"/>
    </row>
    <row r="23" spans="1:9">
      <c r="A23" s="69" t="s">
        <v>6</v>
      </c>
      <c r="B23" s="70"/>
      <c r="C23" s="70"/>
      <c r="D23" s="70"/>
      <c r="E23" s="70"/>
      <c r="F23" s="70"/>
      <c r="G23" s="71"/>
      <c r="H23" s="22">
        <v>72934.080000000002</v>
      </c>
      <c r="I23" s="23"/>
    </row>
    <row r="24" spans="1:9">
      <c r="A24" s="69" t="s">
        <v>12</v>
      </c>
      <c r="B24" s="70"/>
      <c r="C24" s="70"/>
      <c r="D24" s="70"/>
      <c r="E24" s="70"/>
      <c r="F24" s="70"/>
      <c r="G24" s="71"/>
      <c r="H24" s="78">
        <v>83371.850000000006</v>
      </c>
      <c r="I24" s="79"/>
    </row>
    <row r="25" spans="1:9" ht="15.45" thickBot="1">
      <c r="A25" s="69" t="s">
        <v>7</v>
      </c>
      <c r="B25" s="70"/>
      <c r="C25" s="70"/>
      <c r="D25" s="70"/>
      <c r="E25" s="70"/>
      <c r="F25" s="70"/>
      <c r="G25" s="71"/>
      <c r="H25" s="72">
        <v>25595.16</v>
      </c>
      <c r="I25" s="73"/>
    </row>
    <row r="26" spans="1:9" ht="15.45" thickBot="1">
      <c r="A26" s="49" t="s">
        <v>14</v>
      </c>
      <c r="B26" s="50"/>
      <c r="C26" s="50"/>
      <c r="D26" s="50"/>
      <c r="E26" s="50"/>
      <c r="F26" s="50"/>
      <c r="G26" s="51"/>
      <c r="H26" s="52">
        <v>210221.58</v>
      </c>
      <c r="I26" s="62"/>
    </row>
    <row r="27" spans="1:9" ht="15.45" thickBot="1">
      <c r="A27" s="26"/>
      <c r="B27" s="27"/>
      <c r="C27" s="27"/>
      <c r="D27" s="27"/>
      <c r="E27" s="27"/>
      <c r="F27" s="27"/>
      <c r="G27" s="28"/>
      <c r="H27" s="26"/>
      <c r="I27" s="28"/>
    </row>
    <row r="28" spans="1:9" ht="15.45" thickBot="1">
      <c r="A28" s="235" t="s">
        <v>36</v>
      </c>
      <c r="B28" s="236"/>
      <c r="C28" s="236"/>
      <c r="D28" s="236"/>
      <c r="E28" s="236"/>
      <c r="F28" s="236"/>
      <c r="G28" s="237"/>
      <c r="H28" s="10">
        <v>15841.61</v>
      </c>
      <c r="I28" s="11"/>
    </row>
    <row r="29" spans="1:9">
      <c r="A29" s="38" t="s">
        <v>20</v>
      </c>
      <c r="B29" s="39"/>
      <c r="C29" s="39"/>
      <c r="D29" s="39"/>
      <c r="E29" s="39"/>
      <c r="F29" s="39"/>
      <c r="G29" s="40"/>
      <c r="H29" s="5">
        <v>49409.85</v>
      </c>
      <c r="I29" s="6"/>
    </row>
    <row r="30" spans="1:9" ht="15.45" thickBot="1">
      <c r="A30" s="125" t="s">
        <v>21</v>
      </c>
      <c r="B30" s="126"/>
      <c r="C30" s="126"/>
      <c r="D30" s="126"/>
      <c r="E30" s="126"/>
      <c r="F30" s="126"/>
      <c r="G30" s="127"/>
      <c r="H30" s="203">
        <v>50214.52</v>
      </c>
      <c r="I30" s="204"/>
    </row>
    <row r="31" spans="1:9" ht="15.45" thickBot="1">
      <c r="A31" s="82"/>
      <c r="B31" s="83"/>
      <c r="C31" s="83"/>
      <c r="D31" s="83"/>
      <c r="E31" s="83"/>
      <c r="F31" s="83"/>
      <c r="G31" s="84"/>
      <c r="H31" s="85"/>
      <c r="I31" s="86"/>
    </row>
    <row r="32" spans="1:9" ht="15.45" thickBot="1">
      <c r="A32" s="7" t="s">
        <v>8</v>
      </c>
      <c r="B32" s="8"/>
      <c r="C32" s="8"/>
      <c r="D32" s="8"/>
      <c r="E32" s="8"/>
      <c r="F32" s="8"/>
      <c r="G32" s="9"/>
      <c r="H32" s="10">
        <f>H11</f>
        <v>206898.56000000003</v>
      </c>
      <c r="I32" s="11"/>
    </row>
    <row r="33" spans="1:9">
      <c r="A33" s="12"/>
      <c r="B33" s="13"/>
      <c r="C33" s="13"/>
      <c r="D33" s="13"/>
      <c r="E33" s="13"/>
      <c r="F33" s="13"/>
      <c r="G33" s="14"/>
      <c r="H33" s="15"/>
      <c r="I33" s="16"/>
    </row>
    <row r="34" spans="1:9">
      <c r="A34" s="2" t="s">
        <v>31</v>
      </c>
      <c r="B34" s="3"/>
      <c r="C34" s="3"/>
      <c r="D34" s="3"/>
      <c r="E34" s="3"/>
      <c r="F34" s="3"/>
      <c r="G34" s="4"/>
      <c r="H34" s="17">
        <f>H4+H11-H26</f>
        <v>82427.640000000043</v>
      </c>
      <c r="I34" s="18"/>
    </row>
    <row r="35" spans="1:9">
      <c r="A35" s="2" t="s">
        <v>32</v>
      </c>
      <c r="B35" s="3"/>
      <c r="C35" s="3"/>
      <c r="D35" s="3"/>
      <c r="E35" s="3"/>
      <c r="F35" s="3"/>
      <c r="G35" s="4"/>
      <c r="H35" s="17">
        <f>H6+H7-H8-H9</f>
        <v>19565.340000000026</v>
      </c>
      <c r="I35" s="41"/>
    </row>
    <row r="36" spans="1:9">
      <c r="A36" s="74" t="s">
        <v>33</v>
      </c>
      <c r="B36" s="3"/>
      <c r="C36" s="3"/>
      <c r="D36" s="3"/>
      <c r="E36" s="3"/>
      <c r="F36" s="3"/>
      <c r="G36" s="3"/>
      <c r="H36" s="17">
        <f>H28+H29-H30</f>
        <v>15036.940000000002</v>
      </c>
      <c r="I36" s="41"/>
    </row>
    <row r="37" spans="1:9">
      <c r="A37" s="75"/>
      <c r="B37" s="76"/>
      <c r="C37" s="76"/>
      <c r="D37" s="76"/>
      <c r="E37" s="76"/>
      <c r="F37" s="76"/>
      <c r="G37" s="77"/>
      <c r="H37" s="75"/>
      <c r="I37" s="77"/>
    </row>
    <row r="38" spans="1:9">
      <c r="A38" s="44" t="s">
        <v>13</v>
      </c>
      <c r="B38" s="45"/>
      <c r="C38" s="45"/>
      <c r="D38" s="45"/>
      <c r="E38" s="45"/>
      <c r="F38" s="45"/>
      <c r="G38" s="46"/>
      <c r="H38" s="42"/>
      <c r="I38" s="43"/>
    </row>
    <row r="39" spans="1:9">
      <c r="A39" s="69" t="s">
        <v>9</v>
      </c>
      <c r="B39" s="70"/>
      <c r="C39" s="70"/>
      <c r="D39" s="70"/>
      <c r="E39" s="70"/>
      <c r="F39" s="70"/>
      <c r="G39" s="71"/>
      <c r="H39" s="17">
        <v>13.65</v>
      </c>
      <c r="I39" s="41"/>
    </row>
    <row r="40" spans="1:9" ht="15.45" thickBot="1">
      <c r="A40" s="87" t="s">
        <v>15</v>
      </c>
      <c r="B40" s="88"/>
      <c r="C40" s="88"/>
      <c r="D40" s="88"/>
      <c r="E40" s="88"/>
      <c r="F40" s="88"/>
      <c r="G40" s="89"/>
      <c r="H40" s="90">
        <f>(H11+H29)/(H9+H26+H30)*H39</f>
        <v>12.910185041408347</v>
      </c>
      <c r="I40" s="91"/>
    </row>
    <row r="43" spans="1:9">
      <c r="A43" s="68" t="s">
        <v>10</v>
      </c>
      <c r="B43" s="68"/>
      <c r="C43" s="68"/>
      <c r="G43" s="68" t="s">
        <v>16</v>
      </c>
      <c r="H43" s="68"/>
      <c r="I43" s="68"/>
    </row>
  </sheetData>
  <mergeCells count="78">
    <mergeCell ref="A38:G38"/>
    <mergeCell ref="H38:I38"/>
    <mergeCell ref="A39:G39"/>
    <mergeCell ref="H39:I39"/>
    <mergeCell ref="A40:G40"/>
    <mergeCell ref="H40:I40"/>
    <mergeCell ref="A33:G33"/>
    <mergeCell ref="H33:I33"/>
    <mergeCell ref="A34:G34"/>
    <mergeCell ref="H34:I34"/>
    <mergeCell ref="A43:C43"/>
    <mergeCell ref="G43:I43"/>
    <mergeCell ref="A36:G36"/>
    <mergeCell ref="H36:I36"/>
    <mergeCell ref="A37:G37"/>
    <mergeCell ref="H37:I37"/>
    <mergeCell ref="A28:G28"/>
    <mergeCell ref="H28:I28"/>
    <mergeCell ref="A35:G35"/>
    <mergeCell ref="H35:I35"/>
    <mergeCell ref="A30:G30"/>
    <mergeCell ref="H30:I30"/>
    <mergeCell ref="A31:G31"/>
    <mergeCell ref="H31:I31"/>
    <mergeCell ref="A32:G32"/>
    <mergeCell ref="H32:I32"/>
    <mergeCell ref="A29:G29"/>
    <mergeCell ref="H29:I29"/>
    <mergeCell ref="A24:G24"/>
    <mergeCell ref="H24:I24"/>
    <mergeCell ref="A25:G25"/>
    <mergeCell ref="H25:I25"/>
    <mergeCell ref="A26:G26"/>
    <mergeCell ref="H26:I26"/>
    <mergeCell ref="A27:G27"/>
    <mergeCell ref="H27:I27"/>
    <mergeCell ref="A20:G20"/>
    <mergeCell ref="H20:I20"/>
    <mergeCell ref="A21:G21"/>
    <mergeCell ref="H21:I21"/>
    <mergeCell ref="A22:G22"/>
    <mergeCell ref="H22:I22"/>
    <mergeCell ref="A14:G14"/>
    <mergeCell ref="H14:I14"/>
    <mergeCell ref="A15:G16"/>
    <mergeCell ref="H15:I16"/>
    <mergeCell ref="A23:G23"/>
    <mergeCell ref="H23:I23"/>
    <mergeCell ref="A18:G18"/>
    <mergeCell ref="H18:I18"/>
    <mergeCell ref="A19:G19"/>
    <mergeCell ref="H19:I19"/>
    <mergeCell ref="A9:G9"/>
    <mergeCell ref="H9:I9"/>
    <mergeCell ref="A17:G17"/>
    <mergeCell ref="H17:I17"/>
    <mergeCell ref="A11:G11"/>
    <mergeCell ref="H11:I11"/>
    <mergeCell ref="A12:G12"/>
    <mergeCell ref="H12:I12"/>
    <mergeCell ref="A13:G13"/>
    <mergeCell ref="H13:I13"/>
    <mergeCell ref="A10:G10"/>
    <mergeCell ref="H10:I10"/>
    <mergeCell ref="A5:G5"/>
    <mergeCell ref="H5:I5"/>
    <mergeCell ref="A6:G6"/>
    <mergeCell ref="H6:I6"/>
    <mergeCell ref="A7:G7"/>
    <mergeCell ref="H7:I7"/>
    <mergeCell ref="A8:G8"/>
    <mergeCell ref="H8:I8"/>
    <mergeCell ref="A4:G4"/>
    <mergeCell ref="H4:I4"/>
    <mergeCell ref="A1:I1"/>
    <mergeCell ref="C2:F2"/>
    <mergeCell ref="A3:G3"/>
    <mergeCell ref="H3:I3"/>
  </mergeCells>
  <phoneticPr fontId="0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4"/>
  <sheetViews>
    <sheetView workbookViewId="0">
      <selection activeCell="L16" sqref="L16"/>
    </sheetView>
  </sheetViews>
  <sheetFormatPr defaultRowHeight="14.7"/>
  <sheetData>
    <row r="1" spans="1:9" ht="18.399999999999999">
      <c r="A1" s="24" t="s">
        <v>108</v>
      </c>
      <c r="B1" s="24"/>
      <c r="C1" s="24"/>
      <c r="D1" s="24"/>
      <c r="E1" s="24"/>
      <c r="F1" s="24"/>
      <c r="G1" s="24"/>
      <c r="H1" s="24"/>
      <c r="I1" s="24"/>
    </row>
    <row r="2" spans="1:9" ht="15.45" thickBot="1">
      <c r="C2" s="25" t="s">
        <v>27</v>
      </c>
      <c r="D2" s="25"/>
      <c r="E2" s="25"/>
      <c r="F2" s="25"/>
    </row>
    <row r="3" spans="1:9" ht="15.45" thickBot="1">
      <c r="A3" s="26"/>
      <c r="B3" s="27"/>
      <c r="C3" s="27"/>
      <c r="D3" s="27"/>
      <c r="E3" s="27"/>
      <c r="F3" s="27"/>
      <c r="G3" s="28"/>
      <c r="H3" s="96" t="s">
        <v>0</v>
      </c>
      <c r="I3" s="98"/>
    </row>
    <row r="4" spans="1:9">
      <c r="A4" s="2" t="s">
        <v>78</v>
      </c>
      <c r="B4" s="3"/>
      <c r="C4" s="3"/>
      <c r="D4" s="3"/>
      <c r="E4" s="3"/>
      <c r="F4" s="3"/>
      <c r="G4" s="4"/>
      <c r="H4" s="99">
        <v>132900.54999999999</v>
      </c>
      <c r="I4" s="100"/>
    </row>
    <row r="5" spans="1:9">
      <c r="A5" s="145"/>
      <c r="B5" s="146"/>
      <c r="C5" s="146"/>
      <c r="D5" s="146"/>
      <c r="E5" s="146"/>
      <c r="F5" s="146"/>
      <c r="G5" s="189"/>
      <c r="H5" s="42"/>
      <c r="I5" s="43"/>
    </row>
    <row r="6" spans="1:9">
      <c r="A6" s="2" t="s">
        <v>75</v>
      </c>
      <c r="B6" s="3"/>
      <c r="C6" s="3"/>
      <c r="D6" s="3"/>
      <c r="E6" s="3"/>
      <c r="F6" s="3"/>
      <c r="G6" s="4"/>
      <c r="H6" s="17">
        <v>60341.27</v>
      </c>
      <c r="I6" s="41"/>
    </row>
    <row r="7" spans="1:9">
      <c r="A7" s="20" t="s">
        <v>17</v>
      </c>
      <c r="B7" s="20"/>
      <c r="C7" s="20"/>
      <c r="D7" s="20"/>
      <c r="E7" s="20"/>
      <c r="F7" s="20"/>
      <c r="G7" s="21"/>
      <c r="H7" s="118">
        <v>157078.56</v>
      </c>
      <c r="I7" s="119"/>
    </row>
    <row r="8" spans="1:9">
      <c r="A8" s="163" t="s">
        <v>18</v>
      </c>
      <c r="B8" s="164"/>
      <c r="C8" s="164"/>
      <c r="D8" s="164"/>
      <c r="E8" s="164"/>
      <c r="F8" s="164"/>
      <c r="G8" s="232"/>
      <c r="H8" s="118">
        <v>139065.22</v>
      </c>
      <c r="I8" s="119"/>
    </row>
    <row r="9" spans="1:9">
      <c r="A9" s="44" t="s">
        <v>1</v>
      </c>
      <c r="B9" s="45"/>
      <c r="C9" s="45"/>
      <c r="D9" s="45"/>
      <c r="E9" s="45"/>
      <c r="F9" s="45"/>
      <c r="G9" s="46"/>
      <c r="H9" s="78">
        <v>21360</v>
      </c>
      <c r="I9" s="79"/>
    </row>
    <row r="10" spans="1:9" ht="15.45" thickBot="1">
      <c r="A10" s="34"/>
      <c r="B10" s="35"/>
      <c r="C10" s="35"/>
      <c r="D10" s="35"/>
      <c r="E10" s="35"/>
      <c r="F10" s="35"/>
      <c r="G10" s="18"/>
      <c r="H10" s="36"/>
      <c r="I10" s="37"/>
    </row>
    <row r="11" spans="1:9" ht="15.45" thickBot="1">
      <c r="A11" s="49" t="s">
        <v>19</v>
      </c>
      <c r="B11" s="50"/>
      <c r="C11" s="50"/>
      <c r="D11" s="50"/>
      <c r="E11" s="50"/>
      <c r="F11" s="50"/>
      <c r="G11" s="51"/>
      <c r="H11" s="52">
        <f>H12+H13+H14+H15+H17+H18+H20+H21+H22+H23+H24+H25+H19</f>
        <v>182793.11999999997</v>
      </c>
      <c r="I11" s="53"/>
    </row>
    <row r="12" spans="1:9">
      <c r="A12" s="54" t="s">
        <v>109</v>
      </c>
      <c r="B12" s="55"/>
      <c r="C12" s="55"/>
      <c r="D12" s="55"/>
      <c r="E12" s="55"/>
      <c r="F12" s="55"/>
      <c r="G12" s="56"/>
      <c r="H12" s="57">
        <v>1785.47</v>
      </c>
      <c r="I12" s="58"/>
    </row>
    <row r="13" spans="1:9">
      <c r="A13" s="44" t="s">
        <v>2</v>
      </c>
      <c r="B13" s="45"/>
      <c r="C13" s="45"/>
      <c r="D13" s="45"/>
      <c r="E13" s="45"/>
      <c r="F13" s="45"/>
      <c r="G13" s="46"/>
      <c r="H13" s="42">
        <v>465.32</v>
      </c>
      <c r="I13" s="43"/>
    </row>
    <row r="14" spans="1:9">
      <c r="A14" s="44" t="s">
        <v>3</v>
      </c>
      <c r="B14" s="45"/>
      <c r="C14" s="45"/>
      <c r="D14" s="45"/>
      <c r="E14" s="45"/>
      <c r="F14" s="45"/>
      <c r="G14" s="46"/>
      <c r="H14" s="42">
        <v>2533.4</v>
      </c>
      <c r="I14" s="43"/>
    </row>
    <row r="15" spans="1:9">
      <c r="A15" s="59" t="s">
        <v>4</v>
      </c>
      <c r="B15" s="60"/>
      <c r="C15" s="60"/>
      <c r="D15" s="60"/>
      <c r="E15" s="60"/>
      <c r="F15" s="60"/>
      <c r="G15" s="61"/>
      <c r="H15" s="42"/>
      <c r="I15" s="43"/>
    </row>
    <row r="16" spans="1:9">
      <c r="A16" s="59"/>
      <c r="B16" s="60"/>
      <c r="C16" s="60"/>
      <c r="D16" s="60"/>
      <c r="E16" s="60"/>
      <c r="F16" s="60"/>
      <c r="G16" s="61"/>
      <c r="H16" s="42"/>
      <c r="I16" s="43"/>
    </row>
    <row r="17" spans="1:9">
      <c r="A17" s="44" t="s">
        <v>24</v>
      </c>
      <c r="B17" s="45"/>
      <c r="C17" s="45"/>
      <c r="D17" s="45"/>
      <c r="E17" s="45"/>
      <c r="F17" s="45"/>
      <c r="G17" s="46"/>
      <c r="H17" s="42">
        <v>0</v>
      </c>
      <c r="I17" s="43"/>
    </row>
    <row r="18" spans="1:9">
      <c r="A18" s="65" t="s">
        <v>5</v>
      </c>
      <c r="B18" s="66"/>
      <c r="C18" s="66"/>
      <c r="D18" s="66"/>
      <c r="E18" s="66"/>
      <c r="F18" s="66"/>
      <c r="G18" s="67"/>
      <c r="H18" s="42">
        <v>5290.2</v>
      </c>
      <c r="I18" s="43"/>
    </row>
    <row r="19" spans="1:9">
      <c r="A19" s="69" t="s">
        <v>11</v>
      </c>
      <c r="B19" s="70"/>
      <c r="C19" s="70"/>
      <c r="D19" s="70"/>
      <c r="E19" s="70"/>
      <c r="F19" s="70"/>
      <c r="G19" s="71"/>
      <c r="H19" s="36">
        <v>5728.8</v>
      </c>
      <c r="I19" s="37"/>
    </row>
    <row r="20" spans="1:9">
      <c r="A20" s="69" t="s">
        <v>51</v>
      </c>
      <c r="B20" s="70"/>
      <c r="C20" s="70"/>
      <c r="D20" s="70"/>
      <c r="E20" s="70"/>
      <c r="F20" s="70"/>
      <c r="G20" s="71"/>
      <c r="H20" s="78">
        <v>4834</v>
      </c>
      <c r="I20" s="79"/>
    </row>
    <row r="21" spans="1:9">
      <c r="A21" s="69" t="s">
        <v>35</v>
      </c>
      <c r="B21" s="70"/>
      <c r="C21" s="70"/>
      <c r="D21" s="70"/>
      <c r="E21" s="70"/>
      <c r="F21" s="70"/>
      <c r="G21" s="71"/>
      <c r="H21" s="36"/>
      <c r="I21" s="37"/>
    </row>
    <row r="22" spans="1:9">
      <c r="A22" s="69" t="s">
        <v>25</v>
      </c>
      <c r="B22" s="70"/>
      <c r="C22" s="70"/>
      <c r="D22" s="70"/>
      <c r="E22" s="70"/>
      <c r="F22" s="70"/>
      <c r="G22" s="71"/>
      <c r="H22" s="106">
        <v>3967.65</v>
      </c>
      <c r="I22" s="107"/>
    </row>
    <row r="23" spans="1:9">
      <c r="A23" s="69" t="s">
        <v>6</v>
      </c>
      <c r="B23" s="70"/>
      <c r="C23" s="70"/>
      <c r="D23" s="70"/>
      <c r="E23" s="70"/>
      <c r="F23" s="70"/>
      <c r="G23" s="71"/>
      <c r="H23" s="78">
        <v>59955.6</v>
      </c>
      <c r="I23" s="79"/>
    </row>
    <row r="24" spans="1:9">
      <c r="A24" s="69" t="s">
        <v>12</v>
      </c>
      <c r="B24" s="70"/>
      <c r="C24" s="70"/>
      <c r="D24" s="70"/>
      <c r="E24" s="70"/>
      <c r="F24" s="70"/>
      <c r="G24" s="71"/>
      <c r="H24" s="78">
        <v>75158.899999999994</v>
      </c>
      <c r="I24" s="79"/>
    </row>
    <row r="25" spans="1:9" ht="15.45" thickBot="1">
      <c r="A25" s="69" t="s">
        <v>7</v>
      </c>
      <c r="B25" s="70"/>
      <c r="C25" s="70"/>
      <c r="D25" s="70"/>
      <c r="E25" s="70"/>
      <c r="F25" s="70"/>
      <c r="G25" s="71"/>
      <c r="H25" s="72">
        <v>23073.78</v>
      </c>
      <c r="I25" s="73"/>
    </row>
    <row r="26" spans="1:9" ht="15.45" thickBot="1">
      <c r="A26" s="49" t="s">
        <v>14</v>
      </c>
      <c r="B26" s="50"/>
      <c r="C26" s="50"/>
      <c r="D26" s="50"/>
      <c r="E26" s="50"/>
      <c r="F26" s="50"/>
      <c r="G26" s="51"/>
      <c r="H26" s="52">
        <v>161950.64000000001</v>
      </c>
      <c r="I26" s="62"/>
    </row>
    <row r="27" spans="1:9" ht="15.45" thickBot="1">
      <c r="A27" s="140"/>
      <c r="B27" s="141"/>
      <c r="C27" s="141"/>
      <c r="D27" s="141"/>
      <c r="E27" s="141"/>
      <c r="F27" s="141"/>
      <c r="G27" s="142"/>
      <c r="H27" s="238"/>
      <c r="I27" s="239"/>
    </row>
    <row r="28" spans="1:9">
      <c r="A28" s="31" t="s">
        <v>36</v>
      </c>
      <c r="B28" s="32"/>
      <c r="C28" s="32"/>
      <c r="D28" s="32"/>
      <c r="E28" s="32"/>
      <c r="F28" s="32"/>
      <c r="G28" s="33"/>
      <c r="H28" s="123">
        <v>15402.5</v>
      </c>
      <c r="I28" s="124"/>
    </row>
    <row r="29" spans="1:9">
      <c r="A29" s="2" t="s">
        <v>20</v>
      </c>
      <c r="B29" s="3"/>
      <c r="C29" s="3"/>
      <c r="D29" s="3"/>
      <c r="E29" s="3"/>
      <c r="F29" s="3"/>
      <c r="G29" s="4"/>
      <c r="H29" s="17">
        <v>45750.720000000001</v>
      </c>
      <c r="I29" s="41"/>
    </row>
    <row r="30" spans="1:9" ht="15.45" thickBot="1">
      <c r="A30" s="125" t="s">
        <v>21</v>
      </c>
      <c r="B30" s="126"/>
      <c r="C30" s="126"/>
      <c r="D30" s="126"/>
      <c r="E30" s="126"/>
      <c r="F30" s="126"/>
      <c r="G30" s="127"/>
      <c r="H30" s="203">
        <v>40513.56</v>
      </c>
      <c r="I30" s="204"/>
    </row>
    <row r="31" spans="1:9" ht="15.45" thickBot="1">
      <c r="A31" s="140"/>
      <c r="B31" s="141"/>
      <c r="C31" s="141"/>
      <c r="D31" s="141"/>
      <c r="E31" s="141"/>
      <c r="F31" s="141"/>
      <c r="G31" s="142"/>
      <c r="H31" s="238"/>
      <c r="I31" s="239"/>
    </row>
    <row r="32" spans="1:9" ht="15.45" thickBot="1">
      <c r="A32" s="7" t="s">
        <v>8</v>
      </c>
      <c r="B32" s="8"/>
      <c r="C32" s="8"/>
      <c r="D32" s="8"/>
      <c r="E32" s="8"/>
      <c r="F32" s="8"/>
      <c r="G32" s="9"/>
      <c r="H32" s="10">
        <f>H11</f>
        <v>182793.11999999997</v>
      </c>
      <c r="I32" s="11"/>
    </row>
    <row r="33" spans="1:9">
      <c r="A33" s="12"/>
      <c r="B33" s="13"/>
      <c r="C33" s="13"/>
      <c r="D33" s="13"/>
      <c r="E33" s="13"/>
      <c r="F33" s="13"/>
      <c r="G33" s="14"/>
      <c r="H33" s="15"/>
      <c r="I33" s="16"/>
    </row>
    <row r="34" spans="1:9">
      <c r="A34" s="2" t="s">
        <v>80</v>
      </c>
      <c r="B34" s="3"/>
      <c r="C34" s="3"/>
      <c r="D34" s="3"/>
      <c r="E34" s="3"/>
      <c r="F34" s="3"/>
      <c r="G34" s="4"/>
      <c r="H34" s="17">
        <f>H4+H11-H26</f>
        <v>153743.02999999991</v>
      </c>
      <c r="I34" s="41"/>
    </row>
    <row r="35" spans="1:9">
      <c r="A35" s="2" t="s">
        <v>110</v>
      </c>
      <c r="B35" s="3"/>
      <c r="C35" s="3"/>
      <c r="D35" s="3"/>
      <c r="E35" s="3"/>
      <c r="F35" s="3"/>
      <c r="G35" s="3"/>
      <c r="H35" s="17">
        <f>H8+H9+H6-H7</f>
        <v>63687.929999999993</v>
      </c>
      <c r="I35" s="41"/>
    </row>
    <row r="36" spans="1:9">
      <c r="A36" s="74" t="s">
        <v>111</v>
      </c>
      <c r="B36" s="3"/>
      <c r="C36" s="3"/>
      <c r="D36" s="3"/>
      <c r="E36" s="3"/>
      <c r="F36" s="3"/>
      <c r="G36" s="3"/>
      <c r="H36" s="17">
        <f>H28+H29-H30</f>
        <v>20639.660000000003</v>
      </c>
      <c r="I36" s="41"/>
    </row>
    <row r="37" spans="1:9">
      <c r="A37" s="34"/>
      <c r="B37" s="35"/>
      <c r="C37" s="35"/>
      <c r="D37" s="35"/>
      <c r="E37" s="35"/>
      <c r="F37" s="35"/>
      <c r="G37" s="18"/>
      <c r="H37" s="34"/>
      <c r="I37" s="18"/>
    </row>
    <row r="38" spans="1:9">
      <c r="A38" s="44" t="s">
        <v>13</v>
      </c>
      <c r="B38" s="45"/>
      <c r="C38" s="45"/>
      <c r="D38" s="45"/>
      <c r="E38" s="45"/>
      <c r="F38" s="45"/>
      <c r="G38" s="46"/>
      <c r="H38" s="173"/>
      <c r="I38" s="174"/>
    </row>
    <row r="39" spans="1:9">
      <c r="A39" s="69" t="s">
        <v>9</v>
      </c>
      <c r="B39" s="70"/>
      <c r="C39" s="70"/>
      <c r="D39" s="70"/>
      <c r="E39" s="70"/>
      <c r="F39" s="70"/>
      <c r="G39" s="71"/>
      <c r="H39" s="240">
        <v>12.65</v>
      </c>
      <c r="I39" s="241"/>
    </row>
    <row r="40" spans="1:9" ht="15.45" thickBot="1">
      <c r="A40" s="242" t="s">
        <v>15</v>
      </c>
      <c r="B40" s="243"/>
      <c r="C40" s="243"/>
      <c r="D40" s="243"/>
      <c r="E40" s="243"/>
      <c r="F40" s="243"/>
      <c r="G40" s="243"/>
      <c r="H40" s="157">
        <f>(H11+H29)/(H9+H26+H30)*H39</f>
        <v>12.916742586369121</v>
      </c>
      <c r="I40" s="158"/>
    </row>
    <row r="44" spans="1:9">
      <c r="A44" s="68" t="s">
        <v>10</v>
      </c>
      <c r="B44" s="68"/>
      <c r="C44" s="68"/>
      <c r="G44" s="68" t="s">
        <v>16</v>
      </c>
      <c r="H44" s="68"/>
      <c r="I44" s="68"/>
    </row>
  </sheetData>
  <mergeCells count="78">
    <mergeCell ref="A38:G38"/>
    <mergeCell ref="H38:I38"/>
    <mergeCell ref="A39:G39"/>
    <mergeCell ref="H39:I39"/>
    <mergeCell ref="A40:G40"/>
    <mergeCell ref="H40:I40"/>
    <mergeCell ref="A33:G33"/>
    <mergeCell ref="H33:I33"/>
    <mergeCell ref="A34:G34"/>
    <mergeCell ref="H34:I34"/>
    <mergeCell ref="A44:C44"/>
    <mergeCell ref="G44:I44"/>
    <mergeCell ref="A36:G36"/>
    <mergeCell ref="H36:I36"/>
    <mergeCell ref="A37:G37"/>
    <mergeCell ref="H37:I37"/>
    <mergeCell ref="A28:G28"/>
    <mergeCell ref="H28:I28"/>
    <mergeCell ref="A35:G35"/>
    <mergeCell ref="H35:I35"/>
    <mergeCell ref="A30:G30"/>
    <mergeCell ref="H30:I30"/>
    <mergeCell ref="A31:G31"/>
    <mergeCell ref="H31:I31"/>
    <mergeCell ref="A32:G32"/>
    <mergeCell ref="H32:I32"/>
    <mergeCell ref="A29:G29"/>
    <mergeCell ref="H29:I29"/>
    <mergeCell ref="A24:G24"/>
    <mergeCell ref="H24:I24"/>
    <mergeCell ref="A25:G25"/>
    <mergeCell ref="H25:I25"/>
    <mergeCell ref="A26:G26"/>
    <mergeCell ref="H26:I26"/>
    <mergeCell ref="A27:G27"/>
    <mergeCell ref="H27:I27"/>
    <mergeCell ref="A20:G20"/>
    <mergeCell ref="H20:I20"/>
    <mergeCell ref="A21:G21"/>
    <mergeCell ref="H21:I21"/>
    <mergeCell ref="A22:G22"/>
    <mergeCell ref="H22:I22"/>
    <mergeCell ref="A14:G14"/>
    <mergeCell ref="H14:I14"/>
    <mergeCell ref="A15:G16"/>
    <mergeCell ref="H15:I16"/>
    <mergeCell ref="A23:G23"/>
    <mergeCell ref="H23:I23"/>
    <mergeCell ref="A18:G18"/>
    <mergeCell ref="H18:I18"/>
    <mergeCell ref="A19:G19"/>
    <mergeCell ref="H19:I19"/>
    <mergeCell ref="A9:G9"/>
    <mergeCell ref="H9:I9"/>
    <mergeCell ref="A17:G17"/>
    <mergeCell ref="H17:I17"/>
    <mergeCell ref="A11:G11"/>
    <mergeCell ref="H11:I11"/>
    <mergeCell ref="A12:G12"/>
    <mergeCell ref="H12:I12"/>
    <mergeCell ref="A13:G13"/>
    <mergeCell ref="H13:I13"/>
    <mergeCell ref="A10:G10"/>
    <mergeCell ref="H10:I10"/>
    <mergeCell ref="A5:G5"/>
    <mergeCell ref="H5:I5"/>
    <mergeCell ref="A6:G6"/>
    <mergeCell ref="H6:I6"/>
    <mergeCell ref="A7:G7"/>
    <mergeCell ref="H7:I7"/>
    <mergeCell ref="A8:G8"/>
    <mergeCell ref="H8:I8"/>
    <mergeCell ref="A4:G4"/>
    <mergeCell ref="H4:I4"/>
    <mergeCell ref="A1:I1"/>
    <mergeCell ref="C2:F2"/>
    <mergeCell ref="A3:G3"/>
    <mergeCell ref="H3:I3"/>
  </mergeCells>
  <phoneticPr fontId="0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3"/>
  <sheetViews>
    <sheetView workbookViewId="0">
      <selection activeCell="L11" sqref="L11"/>
    </sheetView>
  </sheetViews>
  <sheetFormatPr defaultRowHeight="14.7"/>
  <sheetData>
    <row r="1" spans="1:9" ht="18.399999999999999">
      <c r="A1" s="24" t="s">
        <v>112</v>
      </c>
      <c r="B1" s="24"/>
      <c r="C1" s="24"/>
      <c r="D1" s="24"/>
      <c r="E1" s="24"/>
      <c r="F1" s="24"/>
      <c r="G1" s="24"/>
      <c r="H1" s="24"/>
      <c r="I1" s="24"/>
    </row>
    <row r="2" spans="1:9" ht="15.45" thickBot="1">
      <c r="C2" s="25" t="s">
        <v>113</v>
      </c>
      <c r="D2" s="25"/>
      <c r="E2" s="25"/>
      <c r="F2" s="25"/>
    </row>
    <row r="3" spans="1:9" ht="15.45" thickBot="1">
      <c r="A3" s="26"/>
      <c r="B3" s="27"/>
      <c r="C3" s="27"/>
      <c r="D3" s="27"/>
      <c r="E3" s="27"/>
      <c r="F3" s="27"/>
      <c r="G3" s="28"/>
      <c r="H3" s="96" t="s">
        <v>0</v>
      </c>
      <c r="I3" s="98"/>
    </row>
    <row r="4" spans="1:9">
      <c r="A4" s="145" t="s">
        <v>114</v>
      </c>
      <c r="B4" s="146"/>
      <c r="C4" s="146"/>
      <c r="D4" s="146"/>
      <c r="E4" s="146"/>
      <c r="F4" s="146"/>
      <c r="G4" s="74"/>
      <c r="H4" s="99">
        <v>144695.74</v>
      </c>
      <c r="I4" s="100"/>
    </row>
    <row r="5" spans="1:9">
      <c r="A5" s="36"/>
      <c r="B5" s="133"/>
      <c r="C5" s="133"/>
      <c r="D5" s="133"/>
      <c r="E5" s="133"/>
      <c r="F5" s="133"/>
      <c r="G5" s="37"/>
      <c r="H5" s="34"/>
      <c r="I5" s="18"/>
    </row>
    <row r="6" spans="1:9">
      <c r="A6" s="2" t="s">
        <v>115</v>
      </c>
      <c r="B6" s="3"/>
      <c r="C6" s="3"/>
      <c r="D6" s="3"/>
      <c r="E6" s="3"/>
      <c r="F6" s="3"/>
      <c r="G6" s="4"/>
      <c r="H6" s="34">
        <v>60567.34</v>
      </c>
      <c r="I6" s="18"/>
    </row>
    <row r="7" spans="1:9">
      <c r="A7" s="19" t="s">
        <v>17</v>
      </c>
      <c r="B7" s="20"/>
      <c r="C7" s="20"/>
      <c r="D7" s="20"/>
      <c r="E7" s="20"/>
      <c r="F7" s="20"/>
      <c r="G7" s="21"/>
      <c r="H7" s="244">
        <v>232953</v>
      </c>
      <c r="I7" s="245"/>
    </row>
    <row r="8" spans="1:9">
      <c r="A8" s="19" t="s">
        <v>18</v>
      </c>
      <c r="B8" s="20"/>
      <c r="C8" s="20"/>
      <c r="D8" s="20"/>
      <c r="E8" s="20"/>
      <c r="F8" s="20"/>
      <c r="G8" s="21"/>
      <c r="H8" s="161">
        <v>223413.66</v>
      </c>
      <c r="I8" s="162"/>
    </row>
    <row r="9" spans="1:9">
      <c r="A9" s="44" t="s">
        <v>1</v>
      </c>
      <c r="B9" s="45"/>
      <c r="C9" s="45"/>
      <c r="D9" s="45"/>
      <c r="E9" s="45"/>
      <c r="F9" s="45"/>
      <c r="G9" s="46"/>
      <c r="H9" s="78">
        <v>4994.8900000000003</v>
      </c>
      <c r="I9" s="79"/>
    </row>
    <row r="10" spans="1:9" ht="15.45" thickBot="1">
      <c r="A10" s="44"/>
      <c r="B10" s="45"/>
      <c r="C10" s="45"/>
      <c r="D10" s="45"/>
      <c r="E10" s="45"/>
      <c r="F10" s="45"/>
      <c r="G10" s="46"/>
      <c r="H10" s="42"/>
      <c r="I10" s="43"/>
    </row>
    <row r="11" spans="1:9" ht="15.45" thickBot="1">
      <c r="A11" s="49" t="s">
        <v>19</v>
      </c>
      <c r="B11" s="50"/>
      <c r="C11" s="50"/>
      <c r="D11" s="50"/>
      <c r="E11" s="50"/>
      <c r="F11" s="50"/>
      <c r="G11" s="51"/>
      <c r="H11" s="52">
        <f>H12+H13+H14+H15+H17+H18+H20+H21+H22+H23+H24+H25+H19</f>
        <v>259284.48000000001</v>
      </c>
      <c r="I11" s="53"/>
    </row>
    <row r="12" spans="1:9">
      <c r="A12" s="54" t="s">
        <v>95</v>
      </c>
      <c r="B12" s="55"/>
      <c r="C12" s="55"/>
      <c r="D12" s="55"/>
      <c r="E12" s="55"/>
      <c r="F12" s="55"/>
      <c r="G12" s="56"/>
      <c r="H12" s="57">
        <v>3393.16</v>
      </c>
      <c r="I12" s="58"/>
    </row>
    <row r="13" spans="1:9">
      <c r="A13" s="44" t="s">
        <v>2</v>
      </c>
      <c r="B13" s="45"/>
      <c r="C13" s="45"/>
      <c r="D13" s="45"/>
      <c r="E13" s="45"/>
      <c r="F13" s="45"/>
      <c r="G13" s="46"/>
      <c r="H13" s="42">
        <v>616.27</v>
      </c>
      <c r="I13" s="43"/>
    </row>
    <row r="14" spans="1:9">
      <c r="A14" s="44" t="s">
        <v>3</v>
      </c>
      <c r="B14" s="45"/>
      <c r="C14" s="45"/>
      <c r="D14" s="45"/>
      <c r="E14" s="45"/>
      <c r="F14" s="45"/>
      <c r="G14" s="46"/>
      <c r="H14" s="42">
        <v>3355.23</v>
      </c>
      <c r="I14" s="43"/>
    </row>
    <row r="15" spans="1:9">
      <c r="A15" s="59" t="s">
        <v>4</v>
      </c>
      <c r="B15" s="60"/>
      <c r="C15" s="60"/>
      <c r="D15" s="60"/>
      <c r="E15" s="60"/>
      <c r="F15" s="60"/>
      <c r="G15" s="61"/>
      <c r="H15" s="42"/>
      <c r="I15" s="43"/>
    </row>
    <row r="16" spans="1:9">
      <c r="A16" s="59"/>
      <c r="B16" s="60"/>
      <c r="C16" s="60"/>
      <c r="D16" s="60"/>
      <c r="E16" s="60"/>
      <c r="F16" s="60"/>
      <c r="G16" s="61"/>
      <c r="H16" s="42"/>
      <c r="I16" s="43"/>
    </row>
    <row r="17" spans="1:9">
      <c r="A17" s="44" t="s">
        <v>24</v>
      </c>
      <c r="B17" s="45"/>
      <c r="C17" s="45"/>
      <c r="D17" s="45"/>
      <c r="E17" s="45"/>
      <c r="F17" s="45"/>
      <c r="G17" s="46"/>
      <c r="H17" s="47">
        <v>0</v>
      </c>
      <c r="I17" s="48"/>
    </row>
    <row r="18" spans="1:9">
      <c r="A18" s="248" t="s">
        <v>5</v>
      </c>
      <c r="B18" s="249"/>
      <c r="C18" s="249"/>
      <c r="D18" s="249"/>
      <c r="E18" s="249"/>
      <c r="F18" s="249"/>
      <c r="G18" s="250"/>
      <c r="H18" s="251">
        <v>6206.76</v>
      </c>
      <c r="I18" s="252"/>
    </row>
    <row r="19" spans="1:9">
      <c r="A19" s="44" t="s">
        <v>11</v>
      </c>
      <c r="B19" s="45"/>
      <c r="C19" s="45"/>
      <c r="D19" s="45"/>
      <c r="E19" s="45"/>
      <c r="F19" s="45"/>
      <c r="G19" s="46"/>
      <c r="H19" s="253">
        <v>7796.88</v>
      </c>
      <c r="I19" s="254"/>
    </row>
    <row r="20" spans="1:9">
      <c r="A20" s="69" t="s">
        <v>51</v>
      </c>
      <c r="B20" s="70"/>
      <c r="C20" s="70"/>
      <c r="D20" s="70"/>
      <c r="E20" s="70"/>
      <c r="F20" s="70"/>
      <c r="G20" s="71"/>
      <c r="H20" s="255">
        <v>4477</v>
      </c>
      <c r="I20" s="256"/>
    </row>
    <row r="21" spans="1:9">
      <c r="A21" s="69" t="s">
        <v>35</v>
      </c>
      <c r="B21" s="70"/>
      <c r="C21" s="70"/>
      <c r="D21" s="70"/>
      <c r="E21" s="70"/>
      <c r="F21" s="70"/>
      <c r="G21" s="71"/>
      <c r="H21" s="246"/>
      <c r="I21" s="247"/>
    </row>
    <row r="22" spans="1:9">
      <c r="A22" s="69" t="s">
        <v>25</v>
      </c>
      <c r="B22" s="70"/>
      <c r="C22" s="70"/>
      <c r="D22" s="70"/>
      <c r="E22" s="70"/>
      <c r="F22" s="70"/>
      <c r="G22" s="71"/>
      <c r="H22" s="246">
        <v>4999.8900000000003</v>
      </c>
      <c r="I22" s="247"/>
    </row>
    <row r="23" spans="1:9">
      <c r="A23" s="69" t="s">
        <v>6</v>
      </c>
      <c r="B23" s="70"/>
      <c r="C23" s="70"/>
      <c r="D23" s="70"/>
      <c r="E23" s="70"/>
      <c r="F23" s="70"/>
      <c r="G23" s="71"/>
      <c r="H23" s="246">
        <v>70343.28</v>
      </c>
      <c r="I23" s="247"/>
    </row>
    <row r="24" spans="1:9">
      <c r="A24" s="69" t="s">
        <v>12</v>
      </c>
      <c r="B24" s="70"/>
      <c r="C24" s="70"/>
      <c r="D24" s="70"/>
      <c r="E24" s="70"/>
      <c r="F24" s="70"/>
      <c r="G24" s="71"/>
      <c r="H24" s="253">
        <v>120960.99</v>
      </c>
      <c r="I24" s="254"/>
    </row>
    <row r="25" spans="1:9" ht="15.45" thickBot="1">
      <c r="A25" s="69" t="s">
        <v>7</v>
      </c>
      <c r="B25" s="70"/>
      <c r="C25" s="70"/>
      <c r="D25" s="70"/>
      <c r="E25" s="70"/>
      <c r="F25" s="70"/>
      <c r="G25" s="71"/>
      <c r="H25" s="257">
        <v>37135.019999999997</v>
      </c>
      <c r="I25" s="258"/>
    </row>
    <row r="26" spans="1:9" ht="15.45" thickBot="1">
      <c r="A26" s="49" t="s">
        <v>98</v>
      </c>
      <c r="B26" s="50"/>
      <c r="C26" s="50"/>
      <c r="D26" s="50"/>
      <c r="E26" s="50"/>
      <c r="F26" s="50"/>
      <c r="G26" s="51"/>
      <c r="H26" s="10">
        <v>249363.19</v>
      </c>
      <c r="I26" s="11"/>
    </row>
    <row r="27" spans="1:9" ht="15.45" thickBot="1">
      <c r="A27" s="26"/>
      <c r="B27" s="27"/>
      <c r="C27" s="27"/>
      <c r="D27" s="27"/>
      <c r="E27" s="27"/>
      <c r="F27" s="27"/>
      <c r="G27" s="28"/>
      <c r="H27" s="259"/>
      <c r="I27" s="260"/>
    </row>
    <row r="28" spans="1:9">
      <c r="A28" s="235" t="s">
        <v>36</v>
      </c>
      <c r="B28" s="236"/>
      <c r="C28" s="236"/>
      <c r="D28" s="236"/>
      <c r="E28" s="236"/>
      <c r="F28" s="236"/>
      <c r="G28" s="237"/>
      <c r="H28" s="261">
        <v>19337.060000000001</v>
      </c>
      <c r="I28" s="262"/>
    </row>
    <row r="29" spans="1:9">
      <c r="A29" s="2" t="s">
        <v>20</v>
      </c>
      <c r="B29" s="3"/>
      <c r="C29" s="3"/>
      <c r="D29" s="3"/>
      <c r="E29" s="3"/>
      <c r="F29" s="3"/>
      <c r="G29" s="4"/>
      <c r="H29" s="34">
        <v>60770.04</v>
      </c>
      <c r="I29" s="18"/>
    </row>
    <row r="30" spans="1:9" ht="15.45" thickBot="1">
      <c r="A30" s="125" t="s">
        <v>21</v>
      </c>
      <c r="B30" s="126"/>
      <c r="C30" s="126"/>
      <c r="D30" s="126"/>
      <c r="E30" s="126"/>
      <c r="F30" s="126"/>
      <c r="G30" s="126"/>
      <c r="H30" s="90">
        <v>58375.42</v>
      </c>
      <c r="I30" s="91"/>
    </row>
    <row r="31" spans="1:9" ht="15.45" thickBot="1">
      <c r="A31" s="263"/>
      <c r="B31" s="264"/>
      <c r="C31" s="264"/>
      <c r="D31" s="264"/>
      <c r="E31" s="264"/>
      <c r="F31" s="264"/>
      <c r="G31" s="265"/>
      <c r="H31" s="263"/>
      <c r="I31" s="265"/>
    </row>
    <row r="32" spans="1:9" ht="15.45" thickBot="1">
      <c r="A32" s="137" t="s">
        <v>8</v>
      </c>
      <c r="B32" s="138"/>
      <c r="C32" s="138"/>
      <c r="D32" s="138"/>
      <c r="E32" s="138"/>
      <c r="F32" s="138"/>
      <c r="G32" s="139"/>
      <c r="H32" s="266">
        <f>H11</f>
        <v>259284.48000000001</v>
      </c>
      <c r="I32" s="267"/>
    </row>
    <row r="33" spans="1:9">
      <c r="A33" s="130"/>
      <c r="B33" s="211"/>
      <c r="C33" s="211"/>
      <c r="D33" s="211"/>
      <c r="E33" s="211"/>
      <c r="F33" s="211"/>
      <c r="G33" s="131"/>
      <c r="H33" s="12"/>
      <c r="I33" s="14"/>
    </row>
    <row r="34" spans="1:9">
      <c r="A34" s="145" t="s">
        <v>116</v>
      </c>
      <c r="B34" s="146"/>
      <c r="C34" s="146"/>
      <c r="D34" s="146"/>
      <c r="E34" s="146"/>
      <c r="F34" s="146"/>
      <c r="G34" s="74"/>
      <c r="H34" s="17">
        <f>H4+H11-H26</f>
        <v>154617.02999999997</v>
      </c>
      <c r="I34" s="41"/>
    </row>
    <row r="35" spans="1:9">
      <c r="A35" s="2" t="s">
        <v>91</v>
      </c>
      <c r="B35" s="3"/>
      <c r="C35" s="3"/>
      <c r="D35" s="3"/>
      <c r="E35" s="3"/>
      <c r="F35" s="3"/>
      <c r="G35" s="4"/>
      <c r="H35" s="17">
        <f>H6+H7-H8-H9</f>
        <v>65111.789999999964</v>
      </c>
      <c r="I35" s="41"/>
    </row>
    <row r="36" spans="1:9">
      <c r="A36" s="74" t="s">
        <v>33</v>
      </c>
      <c r="B36" s="3"/>
      <c r="C36" s="3"/>
      <c r="D36" s="3"/>
      <c r="E36" s="3"/>
      <c r="F36" s="3"/>
      <c r="G36" s="3"/>
      <c r="H36" s="17">
        <f>H28+H29-H30</f>
        <v>21731.680000000008</v>
      </c>
      <c r="I36" s="41"/>
    </row>
    <row r="37" spans="1:9">
      <c r="A37" s="268"/>
      <c r="B37" s="269"/>
      <c r="C37" s="269"/>
      <c r="D37" s="269"/>
      <c r="E37" s="269"/>
      <c r="F37" s="269"/>
      <c r="G37" s="270"/>
      <c r="H37" s="36"/>
      <c r="I37" s="37"/>
    </row>
    <row r="38" spans="1:9">
      <c r="A38" s="145" t="s">
        <v>13</v>
      </c>
      <c r="B38" s="146"/>
      <c r="C38" s="146"/>
      <c r="D38" s="146"/>
      <c r="E38" s="146"/>
      <c r="F38" s="146"/>
      <c r="G38" s="189"/>
      <c r="H38" s="42"/>
      <c r="I38" s="43"/>
    </row>
    <row r="39" spans="1:9">
      <c r="A39" s="69" t="s">
        <v>9</v>
      </c>
      <c r="B39" s="70"/>
      <c r="C39" s="70"/>
      <c r="D39" s="70"/>
      <c r="E39" s="70"/>
      <c r="F39" s="70"/>
      <c r="G39" s="71"/>
      <c r="H39" s="115">
        <v>13.65</v>
      </c>
      <c r="I39" s="221"/>
    </row>
    <row r="40" spans="1:9" ht="15.45" thickBot="1">
      <c r="A40" s="87" t="s">
        <v>117</v>
      </c>
      <c r="B40" s="88"/>
      <c r="C40" s="88"/>
      <c r="D40" s="88"/>
      <c r="E40" s="88"/>
      <c r="F40" s="88"/>
      <c r="G40" s="89"/>
      <c r="H40" s="90">
        <f>(H7+H11+H29)/(H8+H9+H26+H30)*H39</f>
        <v>14.079255120926128</v>
      </c>
      <c r="I40" s="91"/>
    </row>
    <row r="43" spans="1:9">
      <c r="A43" s="68" t="s">
        <v>10</v>
      </c>
      <c r="B43" s="68"/>
      <c r="C43" s="68"/>
      <c r="G43" s="68" t="s">
        <v>16</v>
      </c>
      <c r="H43" s="68"/>
      <c r="I43" s="68"/>
    </row>
  </sheetData>
  <mergeCells count="78">
    <mergeCell ref="A38:G38"/>
    <mergeCell ref="H38:I38"/>
    <mergeCell ref="A39:G39"/>
    <mergeCell ref="H39:I39"/>
    <mergeCell ref="A40:G40"/>
    <mergeCell ref="H40:I40"/>
    <mergeCell ref="A33:G33"/>
    <mergeCell ref="H33:I33"/>
    <mergeCell ref="A34:G34"/>
    <mergeCell ref="H34:I34"/>
    <mergeCell ref="A43:C43"/>
    <mergeCell ref="G43:I43"/>
    <mergeCell ref="A36:G36"/>
    <mergeCell ref="H36:I36"/>
    <mergeCell ref="A37:G37"/>
    <mergeCell ref="H37:I37"/>
    <mergeCell ref="A28:G28"/>
    <mergeCell ref="H28:I28"/>
    <mergeCell ref="A35:G35"/>
    <mergeCell ref="H35:I35"/>
    <mergeCell ref="A30:G30"/>
    <mergeCell ref="H30:I30"/>
    <mergeCell ref="A31:G31"/>
    <mergeCell ref="H31:I31"/>
    <mergeCell ref="A32:G32"/>
    <mergeCell ref="H32:I32"/>
    <mergeCell ref="A29:G29"/>
    <mergeCell ref="H29:I29"/>
    <mergeCell ref="A24:G24"/>
    <mergeCell ref="H24:I24"/>
    <mergeCell ref="A25:G25"/>
    <mergeCell ref="H25:I25"/>
    <mergeCell ref="A26:G26"/>
    <mergeCell ref="H26:I26"/>
    <mergeCell ref="A27:G27"/>
    <mergeCell ref="H27:I27"/>
    <mergeCell ref="A20:G20"/>
    <mergeCell ref="H20:I20"/>
    <mergeCell ref="A21:G21"/>
    <mergeCell ref="H21:I21"/>
    <mergeCell ref="A22:G22"/>
    <mergeCell ref="H22:I22"/>
    <mergeCell ref="A14:G14"/>
    <mergeCell ref="H14:I14"/>
    <mergeCell ref="A15:G16"/>
    <mergeCell ref="H15:I16"/>
    <mergeCell ref="A23:G23"/>
    <mergeCell ref="H23:I23"/>
    <mergeCell ref="A18:G18"/>
    <mergeCell ref="H18:I18"/>
    <mergeCell ref="A19:G19"/>
    <mergeCell ref="H19:I19"/>
    <mergeCell ref="A9:G9"/>
    <mergeCell ref="H9:I9"/>
    <mergeCell ref="A17:G17"/>
    <mergeCell ref="H17:I17"/>
    <mergeCell ref="A11:G11"/>
    <mergeCell ref="H11:I11"/>
    <mergeCell ref="A12:G12"/>
    <mergeCell ref="H12:I12"/>
    <mergeCell ref="A13:G13"/>
    <mergeCell ref="H13:I13"/>
    <mergeCell ref="A10:G10"/>
    <mergeCell ref="H10:I10"/>
    <mergeCell ref="A5:G5"/>
    <mergeCell ref="H5:I5"/>
    <mergeCell ref="A6:G6"/>
    <mergeCell ref="H6:I6"/>
    <mergeCell ref="A7:G7"/>
    <mergeCell ref="H7:I7"/>
    <mergeCell ref="A8:G8"/>
    <mergeCell ref="H8:I8"/>
    <mergeCell ref="A4:G4"/>
    <mergeCell ref="H4:I4"/>
    <mergeCell ref="A1:I1"/>
    <mergeCell ref="C2:F2"/>
    <mergeCell ref="A3:G3"/>
    <mergeCell ref="H3:I3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workbookViewId="0">
      <selection activeCell="M19" sqref="M19"/>
    </sheetView>
  </sheetViews>
  <sheetFormatPr defaultRowHeight="14.7"/>
  <sheetData>
    <row r="1" spans="1:9" ht="18.399999999999999">
      <c r="A1" s="24" t="s">
        <v>34</v>
      </c>
      <c r="B1" s="24"/>
      <c r="C1" s="24"/>
      <c r="D1" s="24"/>
      <c r="E1" s="24"/>
      <c r="F1" s="24"/>
      <c r="G1" s="24"/>
      <c r="H1" s="24"/>
      <c r="I1" s="24"/>
    </row>
    <row r="2" spans="1:9" ht="15.45" thickBot="1">
      <c r="C2" s="25" t="s">
        <v>27</v>
      </c>
      <c r="D2" s="25"/>
      <c r="E2" s="25"/>
      <c r="F2" s="25"/>
    </row>
    <row r="3" spans="1:9" ht="15.45" thickBot="1">
      <c r="A3" s="26"/>
      <c r="B3" s="27"/>
      <c r="C3" s="27"/>
      <c r="D3" s="27"/>
      <c r="E3" s="27"/>
      <c r="F3" s="27"/>
      <c r="G3" s="28"/>
      <c r="H3" s="29" t="s">
        <v>0</v>
      </c>
      <c r="I3" s="30"/>
    </row>
    <row r="4" spans="1:9">
      <c r="A4" s="31" t="s">
        <v>28</v>
      </c>
      <c r="B4" s="32"/>
      <c r="C4" s="32"/>
      <c r="D4" s="32"/>
      <c r="E4" s="32"/>
      <c r="F4" s="32"/>
      <c r="G4" s="33"/>
      <c r="H4" s="34">
        <v>78170.490000000005</v>
      </c>
      <c r="I4" s="18"/>
    </row>
    <row r="5" spans="1:9">
      <c r="A5" s="34"/>
      <c r="B5" s="35"/>
      <c r="C5" s="35"/>
      <c r="D5" s="35"/>
      <c r="E5" s="35"/>
      <c r="F5" s="35"/>
      <c r="G5" s="18"/>
      <c r="H5" s="36"/>
      <c r="I5" s="37"/>
    </row>
    <row r="6" spans="1:9">
      <c r="A6" s="38" t="s">
        <v>29</v>
      </c>
      <c r="B6" s="39"/>
      <c r="C6" s="39"/>
      <c r="D6" s="39"/>
      <c r="E6" s="39"/>
      <c r="F6" s="39"/>
      <c r="G6" s="40"/>
      <c r="H6" s="17">
        <v>51767.53</v>
      </c>
      <c r="I6" s="41"/>
    </row>
    <row r="7" spans="1:9">
      <c r="A7" s="19" t="s">
        <v>17</v>
      </c>
      <c r="B7" s="20"/>
      <c r="C7" s="20"/>
      <c r="D7" s="20"/>
      <c r="E7" s="20"/>
      <c r="F7" s="20"/>
      <c r="G7" s="21"/>
      <c r="H7" s="22">
        <v>200540.16</v>
      </c>
      <c r="I7" s="23"/>
    </row>
    <row r="8" spans="1:9">
      <c r="A8" s="44" t="s">
        <v>18</v>
      </c>
      <c r="B8" s="45"/>
      <c r="C8" s="45"/>
      <c r="D8" s="45"/>
      <c r="E8" s="45"/>
      <c r="F8" s="45"/>
      <c r="G8" s="46"/>
      <c r="H8" s="22">
        <v>179625.47</v>
      </c>
      <c r="I8" s="23"/>
    </row>
    <row r="9" spans="1:9">
      <c r="A9" s="44" t="s">
        <v>1</v>
      </c>
      <c r="B9" s="45"/>
      <c r="C9" s="45"/>
      <c r="D9" s="45"/>
      <c r="E9" s="45"/>
      <c r="F9" s="45"/>
      <c r="G9" s="46"/>
      <c r="H9" s="22">
        <v>2160</v>
      </c>
      <c r="I9" s="23"/>
    </row>
    <row r="10" spans="1:9" ht="15.45" thickBot="1">
      <c r="A10" s="34"/>
      <c r="B10" s="35"/>
      <c r="C10" s="35"/>
      <c r="D10" s="35"/>
      <c r="E10" s="35"/>
      <c r="F10" s="35"/>
      <c r="G10" s="18"/>
      <c r="H10" s="17"/>
      <c r="I10" s="41"/>
    </row>
    <row r="11" spans="1:9" ht="15.45" thickBot="1">
      <c r="A11" s="49" t="s">
        <v>19</v>
      </c>
      <c r="B11" s="50"/>
      <c r="C11" s="50"/>
      <c r="D11" s="50"/>
      <c r="E11" s="50"/>
      <c r="F11" s="50"/>
      <c r="G11" s="51"/>
      <c r="H11" s="52">
        <f>H12+H13+H14+H17+H18+H20+H22+H23+H24+H25+H19</f>
        <v>290519.16000000003</v>
      </c>
      <c r="I11" s="53"/>
    </row>
    <row r="12" spans="1:9">
      <c r="A12" s="54" t="s">
        <v>23</v>
      </c>
      <c r="B12" s="55"/>
      <c r="C12" s="55"/>
      <c r="D12" s="55"/>
      <c r="E12" s="55"/>
      <c r="F12" s="55"/>
      <c r="G12" s="56"/>
      <c r="H12" s="57">
        <v>18409.34</v>
      </c>
      <c r="I12" s="58"/>
    </row>
    <row r="13" spans="1:9">
      <c r="A13" s="44" t="s">
        <v>2</v>
      </c>
      <c r="B13" s="45"/>
      <c r="C13" s="45"/>
      <c r="D13" s="45"/>
      <c r="E13" s="45"/>
      <c r="F13" s="45"/>
      <c r="G13" s="46"/>
      <c r="H13" s="42">
        <v>546.89</v>
      </c>
      <c r="I13" s="43"/>
    </row>
    <row r="14" spans="1:9">
      <c r="A14" s="44" t="s">
        <v>3</v>
      </c>
      <c r="B14" s="45"/>
      <c r="C14" s="45"/>
      <c r="D14" s="45"/>
      <c r="E14" s="45"/>
      <c r="F14" s="45"/>
      <c r="G14" s="46"/>
      <c r="H14" s="42">
        <v>2977.53</v>
      </c>
      <c r="I14" s="43"/>
    </row>
    <row r="15" spans="1:9">
      <c r="A15" s="59" t="s">
        <v>4</v>
      </c>
      <c r="B15" s="60"/>
      <c r="C15" s="60"/>
      <c r="D15" s="60"/>
      <c r="E15" s="60"/>
      <c r="F15" s="60"/>
      <c r="G15" s="61"/>
      <c r="H15" s="42"/>
      <c r="I15" s="43"/>
    </row>
    <row r="16" spans="1:9">
      <c r="A16" s="59"/>
      <c r="B16" s="60"/>
      <c r="C16" s="60"/>
      <c r="D16" s="60"/>
      <c r="E16" s="60"/>
      <c r="F16" s="60"/>
      <c r="G16" s="61"/>
      <c r="H16" s="42"/>
      <c r="I16" s="43"/>
    </row>
    <row r="17" spans="1:9">
      <c r="A17" s="44" t="s">
        <v>26</v>
      </c>
      <c r="B17" s="45"/>
      <c r="C17" s="45"/>
      <c r="D17" s="45"/>
      <c r="E17" s="45"/>
      <c r="F17" s="45"/>
      <c r="G17" s="46"/>
      <c r="H17" s="42">
        <v>4865.2</v>
      </c>
      <c r="I17" s="43"/>
    </row>
    <row r="18" spans="1:9">
      <c r="A18" s="69" t="s">
        <v>24</v>
      </c>
      <c r="B18" s="70"/>
      <c r="C18" s="70"/>
      <c r="D18" s="70"/>
      <c r="E18" s="70"/>
      <c r="F18" s="70"/>
      <c r="G18" s="71"/>
      <c r="H18" s="47">
        <v>0</v>
      </c>
      <c r="I18" s="48"/>
    </row>
    <row r="19" spans="1:9">
      <c r="A19" s="65" t="s">
        <v>5</v>
      </c>
      <c r="B19" s="66"/>
      <c r="C19" s="66"/>
      <c r="D19" s="66"/>
      <c r="E19" s="66"/>
      <c r="F19" s="66"/>
      <c r="G19" s="67"/>
      <c r="H19" s="42">
        <v>3402.96</v>
      </c>
      <c r="I19" s="43"/>
    </row>
    <row r="20" spans="1:9">
      <c r="A20" s="44" t="s">
        <v>11</v>
      </c>
      <c r="B20" s="45"/>
      <c r="C20" s="45"/>
      <c r="D20" s="45"/>
      <c r="E20" s="45"/>
      <c r="F20" s="45"/>
      <c r="G20" s="46"/>
      <c r="H20" s="78">
        <v>13970.32</v>
      </c>
      <c r="I20" s="79"/>
    </row>
    <row r="21" spans="1:9">
      <c r="A21" s="69" t="s">
        <v>35</v>
      </c>
      <c r="B21" s="70"/>
      <c r="C21" s="70"/>
      <c r="D21" s="70"/>
      <c r="E21" s="70"/>
      <c r="F21" s="70"/>
      <c r="G21" s="71"/>
      <c r="H21" s="36"/>
      <c r="I21" s="37"/>
    </row>
    <row r="22" spans="1:9">
      <c r="A22" s="69" t="s">
        <v>25</v>
      </c>
      <c r="B22" s="70"/>
      <c r="C22" s="70"/>
      <c r="D22" s="70"/>
      <c r="E22" s="70"/>
      <c r="F22" s="70"/>
      <c r="G22" s="71"/>
      <c r="H22" s="72">
        <v>6866.56</v>
      </c>
      <c r="I22" s="73"/>
    </row>
    <row r="23" spans="1:9">
      <c r="A23" s="69" t="s">
        <v>6</v>
      </c>
      <c r="B23" s="70"/>
      <c r="C23" s="70"/>
      <c r="D23" s="70"/>
      <c r="E23" s="70"/>
      <c r="F23" s="70"/>
      <c r="G23" s="71"/>
      <c r="H23" s="78">
        <v>61981.32</v>
      </c>
      <c r="I23" s="79"/>
    </row>
    <row r="24" spans="1:9">
      <c r="A24" s="69" t="s">
        <v>12</v>
      </c>
      <c r="B24" s="70"/>
      <c r="C24" s="70"/>
      <c r="D24" s="70"/>
      <c r="E24" s="70"/>
      <c r="F24" s="70"/>
      <c r="G24" s="71"/>
      <c r="H24" s="36">
        <v>135806.46</v>
      </c>
      <c r="I24" s="37"/>
    </row>
    <row r="25" spans="1:9" ht="15.45" thickBot="1">
      <c r="A25" s="69" t="s">
        <v>7</v>
      </c>
      <c r="B25" s="70"/>
      <c r="C25" s="70"/>
      <c r="D25" s="70"/>
      <c r="E25" s="70"/>
      <c r="F25" s="70"/>
      <c r="G25" s="71"/>
      <c r="H25" s="72">
        <v>41692.58</v>
      </c>
      <c r="I25" s="73"/>
    </row>
    <row r="26" spans="1:9" ht="15.45" thickBot="1">
      <c r="A26" s="49" t="s">
        <v>14</v>
      </c>
      <c r="B26" s="50"/>
      <c r="C26" s="50"/>
      <c r="D26" s="50"/>
      <c r="E26" s="50"/>
      <c r="F26" s="50"/>
      <c r="G26" s="51"/>
      <c r="H26" s="52">
        <v>257210.29</v>
      </c>
      <c r="I26" s="62"/>
    </row>
    <row r="27" spans="1:9" ht="15.45" thickBot="1">
      <c r="A27" s="26"/>
      <c r="B27" s="27"/>
      <c r="C27" s="27"/>
      <c r="D27" s="27"/>
      <c r="E27" s="27"/>
      <c r="F27" s="27"/>
      <c r="G27" s="28"/>
      <c r="H27" s="26"/>
      <c r="I27" s="28"/>
    </row>
    <row r="28" spans="1:9" ht="15.45" thickBot="1">
      <c r="A28" s="7" t="s">
        <v>36</v>
      </c>
      <c r="B28" s="8"/>
      <c r="C28" s="8"/>
      <c r="D28" s="8"/>
      <c r="E28" s="8"/>
      <c r="F28" s="8"/>
      <c r="G28" s="9"/>
      <c r="H28" s="10">
        <v>18721.86</v>
      </c>
      <c r="I28" s="11"/>
    </row>
    <row r="29" spans="1:9" ht="15.45" thickBot="1">
      <c r="A29" s="7" t="s">
        <v>20</v>
      </c>
      <c r="B29" s="8"/>
      <c r="C29" s="8"/>
      <c r="D29" s="8"/>
      <c r="E29" s="8"/>
      <c r="F29" s="8"/>
      <c r="G29" s="9"/>
      <c r="H29" s="92">
        <v>69327.600000000006</v>
      </c>
      <c r="I29" s="93"/>
    </row>
    <row r="30" spans="1:9" ht="15.45" thickBot="1">
      <c r="A30" s="7" t="s">
        <v>21</v>
      </c>
      <c r="B30" s="8"/>
      <c r="C30" s="8"/>
      <c r="D30" s="8"/>
      <c r="E30" s="8"/>
      <c r="F30" s="8"/>
      <c r="G30" s="9"/>
      <c r="H30" s="94">
        <v>62052.98</v>
      </c>
      <c r="I30" s="95"/>
    </row>
    <row r="31" spans="1:9" ht="15.45" thickBot="1">
      <c r="A31" s="82"/>
      <c r="B31" s="83"/>
      <c r="C31" s="83"/>
      <c r="D31" s="83"/>
      <c r="E31" s="83"/>
      <c r="F31" s="83"/>
      <c r="G31" s="84"/>
      <c r="H31" s="85"/>
      <c r="I31" s="86"/>
    </row>
    <row r="32" spans="1:9" ht="15.45" thickBot="1">
      <c r="A32" s="7" t="s">
        <v>8</v>
      </c>
      <c r="B32" s="8"/>
      <c r="C32" s="8"/>
      <c r="D32" s="8"/>
      <c r="E32" s="8"/>
      <c r="F32" s="8"/>
      <c r="G32" s="9"/>
      <c r="H32" s="10">
        <f>H11</f>
        <v>290519.16000000003</v>
      </c>
      <c r="I32" s="11"/>
    </row>
    <row r="33" spans="1:9">
      <c r="A33" s="12"/>
      <c r="B33" s="13"/>
      <c r="C33" s="13"/>
      <c r="D33" s="13"/>
      <c r="E33" s="13"/>
      <c r="F33" s="13"/>
      <c r="G33" s="14"/>
      <c r="H33" s="15"/>
      <c r="I33" s="16"/>
    </row>
    <row r="34" spans="1:9">
      <c r="A34" s="2" t="s">
        <v>31</v>
      </c>
      <c r="B34" s="3"/>
      <c r="C34" s="3"/>
      <c r="D34" s="3"/>
      <c r="E34" s="3"/>
      <c r="F34" s="3"/>
      <c r="G34" s="4"/>
      <c r="H34" s="17">
        <f>H4+H11-H26</f>
        <v>111479.36000000002</v>
      </c>
      <c r="I34" s="18"/>
    </row>
    <row r="35" spans="1:9">
      <c r="A35" s="2" t="s">
        <v>32</v>
      </c>
      <c r="B35" s="3"/>
      <c r="C35" s="3"/>
      <c r="D35" s="3"/>
      <c r="E35" s="3"/>
      <c r="F35" s="3"/>
      <c r="G35" s="4"/>
      <c r="H35" s="5">
        <f>H6+H7-H8-H9</f>
        <v>70522.22</v>
      </c>
      <c r="I35" s="6"/>
    </row>
    <row r="36" spans="1:9">
      <c r="A36" s="74" t="s">
        <v>33</v>
      </c>
      <c r="B36" s="3"/>
      <c r="C36" s="3"/>
      <c r="D36" s="3"/>
      <c r="E36" s="3"/>
      <c r="F36" s="3"/>
      <c r="G36" s="3"/>
      <c r="H36" s="17">
        <f>H28+H29-H30</f>
        <v>25996.480000000003</v>
      </c>
      <c r="I36" s="41"/>
    </row>
    <row r="37" spans="1:9">
      <c r="A37" s="75"/>
      <c r="B37" s="76"/>
      <c r="C37" s="76"/>
      <c r="D37" s="76"/>
      <c r="E37" s="76"/>
      <c r="F37" s="76"/>
      <c r="G37" s="77"/>
      <c r="H37" s="75"/>
      <c r="I37" s="77"/>
    </row>
    <row r="38" spans="1:9">
      <c r="A38" s="44" t="s">
        <v>13</v>
      </c>
      <c r="B38" s="45"/>
      <c r="C38" s="45"/>
      <c r="D38" s="45"/>
      <c r="E38" s="45"/>
      <c r="F38" s="45"/>
      <c r="G38" s="46"/>
      <c r="H38" s="42"/>
      <c r="I38" s="43"/>
    </row>
    <row r="39" spans="1:9">
      <c r="A39" s="69" t="s">
        <v>9</v>
      </c>
      <c r="B39" s="70"/>
      <c r="C39" s="70"/>
      <c r="D39" s="70"/>
      <c r="E39" s="70"/>
      <c r="F39" s="70"/>
      <c r="G39" s="71"/>
      <c r="H39" s="17">
        <v>16.079999999999998</v>
      </c>
      <c r="I39" s="41"/>
    </row>
    <row r="40" spans="1:9" ht="15.45" thickBot="1">
      <c r="A40" s="87" t="s">
        <v>15</v>
      </c>
      <c r="B40" s="88"/>
      <c r="C40" s="88"/>
      <c r="D40" s="88"/>
      <c r="E40" s="88"/>
      <c r="F40" s="88"/>
      <c r="G40" s="89"/>
      <c r="H40" s="90">
        <f>(H7+H11+H29)/(H8+H26+H30+H9)*H39</f>
        <v>17.984321592346486</v>
      </c>
      <c r="I40" s="91"/>
    </row>
    <row r="43" spans="1:9">
      <c r="A43" s="68" t="s">
        <v>10</v>
      </c>
      <c r="B43" s="68"/>
      <c r="C43" s="68"/>
      <c r="G43" s="68" t="s">
        <v>16</v>
      </c>
      <c r="H43" s="68"/>
      <c r="I43" s="68"/>
    </row>
  </sheetData>
  <mergeCells count="78">
    <mergeCell ref="A4:G4"/>
    <mergeCell ref="H4:I4"/>
    <mergeCell ref="A5:G5"/>
    <mergeCell ref="H5:I5"/>
    <mergeCell ref="A1:I1"/>
    <mergeCell ref="C2:F2"/>
    <mergeCell ref="A3:G3"/>
    <mergeCell ref="H3:I3"/>
    <mergeCell ref="A8:G8"/>
    <mergeCell ref="H8:I8"/>
    <mergeCell ref="A9:G9"/>
    <mergeCell ref="H9:I9"/>
    <mergeCell ref="A6:G6"/>
    <mergeCell ref="H6:I6"/>
    <mergeCell ref="A7:G7"/>
    <mergeCell ref="H7:I7"/>
    <mergeCell ref="A12:G12"/>
    <mergeCell ref="H12:I12"/>
    <mergeCell ref="A13:G13"/>
    <mergeCell ref="H13:I13"/>
    <mergeCell ref="A10:G10"/>
    <mergeCell ref="H10:I10"/>
    <mergeCell ref="A11:G11"/>
    <mergeCell ref="H11:I11"/>
    <mergeCell ref="A17:G17"/>
    <mergeCell ref="H17:I17"/>
    <mergeCell ref="A18:G18"/>
    <mergeCell ref="H18:I18"/>
    <mergeCell ref="A14:G14"/>
    <mergeCell ref="H14:I14"/>
    <mergeCell ref="A15:G16"/>
    <mergeCell ref="H15:I16"/>
    <mergeCell ref="A21:G21"/>
    <mergeCell ref="H21:I21"/>
    <mergeCell ref="A22:G22"/>
    <mergeCell ref="H22:I22"/>
    <mergeCell ref="A19:G19"/>
    <mergeCell ref="H19:I19"/>
    <mergeCell ref="A20:G20"/>
    <mergeCell ref="H20:I20"/>
    <mergeCell ref="A25:G25"/>
    <mergeCell ref="H25:I25"/>
    <mergeCell ref="A26:G26"/>
    <mergeCell ref="H26:I26"/>
    <mergeCell ref="A23:G23"/>
    <mergeCell ref="H23:I23"/>
    <mergeCell ref="A24:G24"/>
    <mergeCell ref="H24:I24"/>
    <mergeCell ref="A29:G29"/>
    <mergeCell ref="H29:I29"/>
    <mergeCell ref="A30:G30"/>
    <mergeCell ref="H30:I30"/>
    <mergeCell ref="A27:G27"/>
    <mergeCell ref="H27:I27"/>
    <mergeCell ref="A28:G28"/>
    <mergeCell ref="H28:I28"/>
    <mergeCell ref="A33:G33"/>
    <mergeCell ref="H33:I33"/>
    <mergeCell ref="A34:G34"/>
    <mergeCell ref="H34:I34"/>
    <mergeCell ref="A31:G31"/>
    <mergeCell ref="H31:I31"/>
    <mergeCell ref="A32:G32"/>
    <mergeCell ref="H32:I32"/>
    <mergeCell ref="A37:G37"/>
    <mergeCell ref="H37:I37"/>
    <mergeCell ref="A38:G38"/>
    <mergeCell ref="H38:I38"/>
    <mergeCell ref="A35:G35"/>
    <mergeCell ref="H35:I35"/>
    <mergeCell ref="A36:G36"/>
    <mergeCell ref="H36:I36"/>
    <mergeCell ref="A43:C43"/>
    <mergeCell ref="G43:I43"/>
    <mergeCell ref="A39:G39"/>
    <mergeCell ref="H39:I39"/>
    <mergeCell ref="A40:G40"/>
    <mergeCell ref="H40:I40"/>
  </mergeCells>
  <phoneticPr fontId="0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43"/>
  <sheetViews>
    <sheetView workbookViewId="0">
      <selection activeCell="K3" sqref="K3"/>
    </sheetView>
  </sheetViews>
  <sheetFormatPr defaultRowHeight="14.7"/>
  <sheetData>
    <row r="1" spans="1:9" ht="18.399999999999999">
      <c r="A1" s="24" t="s">
        <v>118</v>
      </c>
      <c r="B1" s="24"/>
      <c r="C1" s="24"/>
      <c r="D1" s="24"/>
      <c r="E1" s="24"/>
      <c r="F1" s="24"/>
      <c r="G1" s="24"/>
      <c r="H1" s="24"/>
      <c r="I1" s="24"/>
    </row>
    <row r="2" spans="1:9" ht="15.45" thickBot="1">
      <c r="C2" s="25" t="s">
        <v>27</v>
      </c>
      <c r="D2" s="25"/>
      <c r="E2" s="25"/>
      <c r="F2" s="25"/>
    </row>
    <row r="3" spans="1:9" ht="15.45" thickBot="1">
      <c r="A3" s="26"/>
      <c r="B3" s="27"/>
      <c r="C3" s="27"/>
      <c r="D3" s="27"/>
      <c r="E3" s="27"/>
      <c r="F3" s="27"/>
      <c r="G3" s="27"/>
      <c r="H3" s="29" t="s">
        <v>0</v>
      </c>
      <c r="I3" s="30"/>
    </row>
    <row r="4" spans="1:9">
      <c r="A4" s="145" t="s">
        <v>119</v>
      </c>
      <c r="B4" s="146"/>
      <c r="C4" s="146"/>
      <c r="D4" s="146"/>
      <c r="E4" s="146"/>
      <c r="F4" s="146"/>
      <c r="G4" s="74"/>
      <c r="H4" s="130">
        <v>117451.76</v>
      </c>
      <c r="I4" s="131"/>
    </row>
    <row r="5" spans="1:9">
      <c r="A5" s="36"/>
      <c r="B5" s="133"/>
      <c r="C5" s="133"/>
      <c r="D5" s="133"/>
      <c r="E5" s="133"/>
      <c r="F5" s="133"/>
      <c r="G5" s="133"/>
      <c r="H5" s="42"/>
      <c r="I5" s="43"/>
    </row>
    <row r="6" spans="1:9">
      <c r="A6" s="2" t="s">
        <v>67</v>
      </c>
      <c r="B6" s="3"/>
      <c r="C6" s="3"/>
      <c r="D6" s="3"/>
      <c r="E6" s="3"/>
      <c r="F6" s="3"/>
      <c r="G6" s="3"/>
      <c r="H6" s="17">
        <v>30663.37</v>
      </c>
      <c r="I6" s="41"/>
    </row>
    <row r="7" spans="1:9">
      <c r="A7" s="19" t="s">
        <v>17</v>
      </c>
      <c r="B7" s="20"/>
      <c r="C7" s="20"/>
      <c r="D7" s="20"/>
      <c r="E7" s="20"/>
      <c r="F7" s="20"/>
      <c r="G7" s="21"/>
      <c r="H7" s="22">
        <v>239779.29</v>
      </c>
      <c r="I7" s="23"/>
    </row>
    <row r="8" spans="1:9">
      <c r="A8" s="19" t="s">
        <v>18</v>
      </c>
      <c r="B8" s="20"/>
      <c r="C8" s="20"/>
      <c r="D8" s="20"/>
      <c r="E8" s="20"/>
      <c r="F8" s="20"/>
      <c r="G8" s="20"/>
      <c r="H8" s="36">
        <v>219757.96</v>
      </c>
      <c r="I8" s="37"/>
    </row>
    <row r="9" spans="1:9">
      <c r="A9" s="44" t="s">
        <v>1</v>
      </c>
      <c r="B9" s="45"/>
      <c r="C9" s="45"/>
      <c r="D9" s="45"/>
      <c r="E9" s="45"/>
      <c r="F9" s="45"/>
      <c r="G9" s="46"/>
      <c r="H9" s="78">
        <v>18960</v>
      </c>
      <c r="I9" s="79"/>
    </row>
    <row r="10" spans="1:9" ht="15.45" thickBot="1">
      <c r="A10" s="44"/>
      <c r="B10" s="45"/>
      <c r="C10" s="45"/>
      <c r="D10" s="45"/>
      <c r="E10" s="45"/>
      <c r="F10" s="45"/>
      <c r="G10" s="132"/>
      <c r="H10" s="42"/>
      <c r="I10" s="43"/>
    </row>
    <row r="11" spans="1:9" ht="15.45" thickBot="1">
      <c r="A11" s="49" t="s">
        <v>19</v>
      </c>
      <c r="B11" s="50"/>
      <c r="C11" s="50"/>
      <c r="D11" s="50"/>
      <c r="E11" s="50"/>
      <c r="F11" s="50"/>
      <c r="G11" s="134"/>
      <c r="H11" s="52">
        <f>H12+H13+H14+H15+H17+H18+H20+H21+H22+H23+H24+H25+H19</f>
        <v>265420.79999999999</v>
      </c>
      <c r="I11" s="168"/>
    </row>
    <row r="12" spans="1:9">
      <c r="A12" s="54" t="s">
        <v>107</v>
      </c>
      <c r="B12" s="55"/>
      <c r="C12" s="55"/>
      <c r="D12" s="55"/>
      <c r="E12" s="55"/>
      <c r="F12" s="55"/>
      <c r="G12" s="55"/>
      <c r="H12" s="57">
        <v>3204.62</v>
      </c>
      <c r="I12" s="58"/>
    </row>
    <row r="13" spans="1:9">
      <c r="A13" s="44" t="s">
        <v>2</v>
      </c>
      <c r="B13" s="45"/>
      <c r="C13" s="45"/>
      <c r="D13" s="45"/>
      <c r="E13" s="45"/>
      <c r="F13" s="45"/>
      <c r="G13" s="132"/>
      <c r="H13" s="42">
        <v>635.35</v>
      </c>
      <c r="I13" s="43"/>
    </row>
    <row r="14" spans="1:9">
      <c r="A14" s="44" t="s">
        <v>3</v>
      </c>
      <c r="B14" s="45"/>
      <c r="C14" s="45"/>
      <c r="D14" s="45"/>
      <c r="E14" s="45"/>
      <c r="F14" s="45"/>
      <c r="G14" s="132"/>
      <c r="H14" s="42">
        <v>3459.11</v>
      </c>
      <c r="I14" s="43"/>
    </row>
    <row r="15" spans="1:9">
      <c r="A15" s="59" t="s">
        <v>4</v>
      </c>
      <c r="B15" s="60"/>
      <c r="C15" s="60"/>
      <c r="D15" s="60"/>
      <c r="E15" s="60"/>
      <c r="F15" s="60"/>
      <c r="G15" s="135"/>
      <c r="H15" s="42"/>
      <c r="I15" s="43"/>
    </row>
    <row r="16" spans="1:9">
      <c r="A16" s="59"/>
      <c r="B16" s="60"/>
      <c r="C16" s="60"/>
      <c r="D16" s="60"/>
      <c r="E16" s="60"/>
      <c r="F16" s="60"/>
      <c r="G16" s="135"/>
      <c r="H16" s="42"/>
      <c r="I16" s="43"/>
    </row>
    <row r="17" spans="1:9">
      <c r="A17" s="44" t="s">
        <v>68</v>
      </c>
      <c r="B17" s="45"/>
      <c r="C17" s="45"/>
      <c r="D17" s="45"/>
      <c r="E17" s="45"/>
      <c r="F17" s="45"/>
      <c r="G17" s="132"/>
      <c r="H17" s="42">
        <v>0</v>
      </c>
      <c r="I17" s="43"/>
    </row>
    <row r="18" spans="1:9">
      <c r="A18" s="248" t="s">
        <v>5</v>
      </c>
      <c r="B18" s="249"/>
      <c r="C18" s="249"/>
      <c r="D18" s="249"/>
      <c r="E18" s="249"/>
      <c r="F18" s="249"/>
      <c r="G18" s="271"/>
      <c r="H18" s="251">
        <v>6206.76</v>
      </c>
      <c r="I18" s="252"/>
    </row>
    <row r="19" spans="1:9">
      <c r="A19" s="44" t="s">
        <v>11</v>
      </c>
      <c r="B19" s="45"/>
      <c r="C19" s="45"/>
      <c r="D19" s="45"/>
      <c r="E19" s="45"/>
      <c r="F19" s="45"/>
      <c r="G19" s="132"/>
      <c r="H19" s="253">
        <v>0</v>
      </c>
      <c r="I19" s="254"/>
    </row>
    <row r="20" spans="1:9">
      <c r="A20" s="69" t="s">
        <v>51</v>
      </c>
      <c r="B20" s="70"/>
      <c r="C20" s="70"/>
      <c r="D20" s="70"/>
      <c r="E20" s="70"/>
      <c r="F20" s="70"/>
      <c r="G20" s="70"/>
      <c r="H20" s="255">
        <v>7920</v>
      </c>
      <c r="I20" s="256"/>
    </row>
    <row r="21" spans="1:9">
      <c r="A21" s="69" t="s">
        <v>35</v>
      </c>
      <c r="B21" s="70"/>
      <c r="C21" s="70"/>
      <c r="D21" s="70"/>
      <c r="E21" s="70"/>
      <c r="F21" s="70"/>
      <c r="G21" s="70"/>
      <c r="H21" s="246"/>
      <c r="I21" s="247"/>
    </row>
    <row r="22" spans="1:9">
      <c r="A22" s="69" t="s">
        <v>25</v>
      </c>
      <c r="B22" s="70"/>
      <c r="C22" s="70"/>
      <c r="D22" s="70"/>
      <c r="E22" s="70"/>
      <c r="F22" s="70"/>
      <c r="G22" s="70"/>
      <c r="H22" s="246">
        <v>4999.8900000000003</v>
      </c>
      <c r="I22" s="247"/>
    </row>
    <row r="23" spans="1:9">
      <c r="A23" s="69" t="s">
        <v>6</v>
      </c>
      <c r="B23" s="70"/>
      <c r="C23" s="70"/>
      <c r="D23" s="70"/>
      <c r="E23" s="70"/>
      <c r="F23" s="70"/>
      <c r="G23" s="70"/>
      <c r="H23" s="246">
        <v>70343.28</v>
      </c>
      <c r="I23" s="247"/>
    </row>
    <row r="24" spans="1:9">
      <c r="A24" s="69" t="s">
        <v>12</v>
      </c>
      <c r="B24" s="70"/>
      <c r="C24" s="70"/>
      <c r="D24" s="70"/>
      <c r="E24" s="70"/>
      <c r="F24" s="70"/>
      <c r="G24" s="70"/>
      <c r="H24" s="257">
        <v>129037.33</v>
      </c>
      <c r="I24" s="258"/>
    </row>
    <row r="25" spans="1:9" ht="15.45" thickBot="1">
      <c r="A25" s="69" t="s">
        <v>7</v>
      </c>
      <c r="B25" s="70"/>
      <c r="C25" s="70"/>
      <c r="D25" s="70"/>
      <c r="E25" s="70"/>
      <c r="F25" s="70"/>
      <c r="G25" s="70"/>
      <c r="H25" s="253">
        <v>39614.46</v>
      </c>
      <c r="I25" s="254"/>
    </row>
    <row r="26" spans="1:9" ht="15.45" thickBot="1">
      <c r="A26" s="49" t="s">
        <v>14</v>
      </c>
      <c r="B26" s="50"/>
      <c r="C26" s="50"/>
      <c r="D26" s="50"/>
      <c r="E26" s="50"/>
      <c r="F26" s="50"/>
      <c r="G26" s="51"/>
      <c r="H26" s="52">
        <v>244919.44</v>
      </c>
      <c r="I26" s="62"/>
    </row>
    <row r="27" spans="1:9" ht="15.45" thickBot="1">
      <c r="A27" s="26"/>
      <c r="B27" s="27"/>
      <c r="C27" s="27"/>
      <c r="D27" s="27"/>
      <c r="E27" s="27"/>
      <c r="F27" s="27"/>
      <c r="G27" s="28"/>
      <c r="H27" s="259"/>
      <c r="I27" s="260"/>
    </row>
    <row r="28" spans="1:9">
      <c r="A28" s="235" t="s">
        <v>36</v>
      </c>
      <c r="B28" s="236"/>
      <c r="C28" s="236"/>
      <c r="D28" s="236"/>
      <c r="E28" s="236"/>
      <c r="F28" s="236"/>
      <c r="G28" s="237"/>
      <c r="H28" s="272">
        <v>17674.669999999998</v>
      </c>
      <c r="I28" s="273"/>
    </row>
    <row r="29" spans="1:9">
      <c r="A29" s="2" t="s">
        <v>20</v>
      </c>
      <c r="B29" s="3"/>
      <c r="C29" s="3"/>
      <c r="D29" s="3"/>
      <c r="E29" s="3"/>
      <c r="F29" s="3"/>
      <c r="G29" s="4"/>
      <c r="H29" s="17">
        <v>63064.800000000003</v>
      </c>
      <c r="I29" s="41"/>
    </row>
    <row r="30" spans="1:9" ht="15.45" thickBot="1">
      <c r="A30" s="125" t="s">
        <v>21</v>
      </c>
      <c r="B30" s="126"/>
      <c r="C30" s="126"/>
      <c r="D30" s="126"/>
      <c r="E30" s="126"/>
      <c r="F30" s="126"/>
      <c r="G30" s="127"/>
      <c r="H30" s="90">
        <v>57873.9</v>
      </c>
      <c r="I30" s="91"/>
    </row>
    <row r="31" spans="1:9" ht="15.45" thickBot="1">
      <c r="A31" s="263"/>
      <c r="B31" s="264"/>
      <c r="C31" s="264"/>
      <c r="D31" s="264"/>
      <c r="E31" s="264"/>
      <c r="F31" s="264"/>
      <c r="G31" s="265"/>
      <c r="H31" s="263"/>
      <c r="I31" s="265"/>
    </row>
    <row r="32" spans="1:9" ht="15.45" thickBot="1">
      <c r="A32" s="7" t="s">
        <v>8</v>
      </c>
      <c r="B32" s="8"/>
      <c r="C32" s="8"/>
      <c r="D32" s="8"/>
      <c r="E32" s="8"/>
      <c r="F32" s="8"/>
      <c r="G32" s="8"/>
      <c r="H32" s="10">
        <f>H11</f>
        <v>265420.79999999999</v>
      </c>
      <c r="I32" s="98"/>
    </row>
    <row r="33" spans="1:9">
      <c r="A33" s="130"/>
      <c r="B33" s="211"/>
      <c r="C33" s="211"/>
      <c r="D33" s="211"/>
      <c r="E33" s="211"/>
      <c r="F33" s="211"/>
      <c r="G33" s="211"/>
      <c r="H33" s="12"/>
      <c r="I33" s="14"/>
    </row>
    <row r="34" spans="1:9">
      <c r="A34" s="145" t="s">
        <v>120</v>
      </c>
      <c r="B34" s="146"/>
      <c r="C34" s="146"/>
      <c r="D34" s="146"/>
      <c r="E34" s="146"/>
      <c r="F34" s="146"/>
      <c r="G34" s="74"/>
      <c r="H34" s="17">
        <f>H4+H11-H26</f>
        <v>137953.12</v>
      </c>
      <c r="I34" s="41"/>
    </row>
    <row r="35" spans="1:9">
      <c r="A35" s="2" t="s">
        <v>81</v>
      </c>
      <c r="B35" s="3"/>
      <c r="C35" s="3"/>
      <c r="D35" s="3"/>
      <c r="E35" s="3"/>
      <c r="F35" s="3"/>
      <c r="G35" s="3"/>
      <c r="H35" s="17">
        <f>H6+H8+H9-H7</f>
        <v>29602.03999999995</v>
      </c>
      <c r="I35" s="41"/>
    </row>
    <row r="36" spans="1:9">
      <c r="A36" s="74" t="s">
        <v>33</v>
      </c>
      <c r="B36" s="3"/>
      <c r="C36" s="3"/>
      <c r="D36" s="3"/>
      <c r="E36" s="3"/>
      <c r="F36" s="3"/>
      <c r="G36" s="3"/>
      <c r="H36" s="17">
        <f>H28+H29-H30</f>
        <v>22865.57</v>
      </c>
      <c r="I36" s="41"/>
    </row>
    <row r="37" spans="1:9">
      <c r="A37" s="268"/>
      <c r="B37" s="269"/>
      <c r="C37" s="269"/>
      <c r="D37" s="269"/>
      <c r="E37" s="269"/>
      <c r="F37" s="269"/>
      <c r="G37" s="269"/>
      <c r="H37" s="36"/>
      <c r="I37" s="37"/>
    </row>
    <row r="38" spans="1:9">
      <c r="A38" s="145" t="s">
        <v>13</v>
      </c>
      <c r="B38" s="146"/>
      <c r="C38" s="146"/>
      <c r="D38" s="146"/>
      <c r="E38" s="146"/>
      <c r="F38" s="146"/>
      <c r="G38" s="74"/>
      <c r="H38" s="42"/>
      <c r="I38" s="43"/>
    </row>
    <row r="39" spans="1:9">
      <c r="A39" s="69" t="s">
        <v>9</v>
      </c>
      <c r="B39" s="70"/>
      <c r="C39" s="70"/>
      <c r="D39" s="70"/>
      <c r="E39" s="70"/>
      <c r="F39" s="70"/>
      <c r="G39" s="70"/>
      <c r="H39" s="115">
        <v>13.65</v>
      </c>
      <c r="I39" s="221"/>
    </row>
    <row r="40" spans="1:9" ht="15.45" thickBot="1">
      <c r="A40" s="87" t="s">
        <v>121</v>
      </c>
      <c r="B40" s="88"/>
      <c r="C40" s="88"/>
      <c r="D40" s="88"/>
      <c r="E40" s="88"/>
      <c r="F40" s="88"/>
      <c r="G40" s="88"/>
      <c r="H40" s="90">
        <f>(H7+H11+H29)/(H8+H9+H26+H30)*H39</f>
        <v>14.324383902053382</v>
      </c>
      <c r="I40" s="91"/>
    </row>
    <row r="41" spans="1:9">
      <c r="H41" s="1"/>
      <c r="I41" s="1"/>
    </row>
    <row r="43" spans="1:9">
      <c r="A43" s="68" t="s">
        <v>10</v>
      </c>
      <c r="B43" s="68"/>
      <c r="C43" s="68"/>
      <c r="F43" s="68" t="s">
        <v>122</v>
      </c>
      <c r="G43" s="68"/>
      <c r="H43" s="68"/>
    </row>
  </sheetData>
  <mergeCells count="78">
    <mergeCell ref="A38:G38"/>
    <mergeCell ref="H38:I38"/>
    <mergeCell ref="A39:G39"/>
    <mergeCell ref="H39:I39"/>
    <mergeCell ref="A40:G40"/>
    <mergeCell ref="H40:I40"/>
    <mergeCell ref="A33:G33"/>
    <mergeCell ref="H33:I33"/>
    <mergeCell ref="A34:G34"/>
    <mergeCell ref="H34:I34"/>
    <mergeCell ref="A43:C43"/>
    <mergeCell ref="F43:H43"/>
    <mergeCell ref="A36:G36"/>
    <mergeCell ref="H36:I36"/>
    <mergeCell ref="A37:G37"/>
    <mergeCell ref="H37:I37"/>
    <mergeCell ref="A28:G28"/>
    <mergeCell ref="H28:I28"/>
    <mergeCell ref="A35:G35"/>
    <mergeCell ref="H35:I35"/>
    <mergeCell ref="A30:G30"/>
    <mergeCell ref="H30:I30"/>
    <mergeCell ref="A31:G31"/>
    <mergeCell ref="H31:I31"/>
    <mergeCell ref="A32:G32"/>
    <mergeCell ref="H32:I32"/>
    <mergeCell ref="A29:G29"/>
    <mergeCell ref="H29:I29"/>
    <mergeCell ref="A24:G24"/>
    <mergeCell ref="H24:I24"/>
    <mergeCell ref="A25:G25"/>
    <mergeCell ref="H25:I25"/>
    <mergeCell ref="A26:G26"/>
    <mergeCell ref="H26:I26"/>
    <mergeCell ref="A27:G27"/>
    <mergeCell ref="H27:I27"/>
    <mergeCell ref="A20:G20"/>
    <mergeCell ref="H20:I20"/>
    <mergeCell ref="A21:G21"/>
    <mergeCell ref="H21:I21"/>
    <mergeCell ref="A22:G22"/>
    <mergeCell ref="H22:I22"/>
    <mergeCell ref="A14:G14"/>
    <mergeCell ref="H14:I14"/>
    <mergeCell ref="A15:G16"/>
    <mergeCell ref="H15:I16"/>
    <mergeCell ref="A23:G23"/>
    <mergeCell ref="H23:I23"/>
    <mergeCell ref="A18:G18"/>
    <mergeCell ref="H18:I18"/>
    <mergeCell ref="A19:G19"/>
    <mergeCell ref="H19:I19"/>
    <mergeCell ref="A9:G9"/>
    <mergeCell ref="H9:I9"/>
    <mergeCell ref="A17:G17"/>
    <mergeCell ref="H17:I17"/>
    <mergeCell ref="A11:G11"/>
    <mergeCell ref="H11:I11"/>
    <mergeCell ref="A12:G12"/>
    <mergeCell ref="H12:I12"/>
    <mergeCell ref="A13:G13"/>
    <mergeCell ref="H13:I13"/>
    <mergeCell ref="A10:G10"/>
    <mergeCell ref="H10:I10"/>
    <mergeCell ref="A5:G5"/>
    <mergeCell ref="H5:I5"/>
    <mergeCell ref="A6:G6"/>
    <mergeCell ref="H6:I6"/>
    <mergeCell ref="A7:G7"/>
    <mergeCell ref="H7:I7"/>
    <mergeCell ref="A8:G8"/>
    <mergeCell ref="H8:I8"/>
    <mergeCell ref="A4:G4"/>
    <mergeCell ref="H4:I4"/>
    <mergeCell ref="A1:I1"/>
    <mergeCell ref="C2:F2"/>
    <mergeCell ref="A3:G3"/>
    <mergeCell ref="H3:I3"/>
  </mergeCells>
  <phoneticPr fontId="0" type="noConversion"/>
  <pageMargins left="0.7" right="0.7" top="0.75" bottom="0.75" header="0.3" footer="0.3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43"/>
  <sheetViews>
    <sheetView workbookViewId="0">
      <selection activeCell="P15" sqref="P15"/>
    </sheetView>
  </sheetViews>
  <sheetFormatPr defaultRowHeight="14.7"/>
  <sheetData>
    <row r="1" spans="1:9" ht="18.399999999999999">
      <c r="A1" s="24" t="s">
        <v>123</v>
      </c>
      <c r="B1" s="24"/>
      <c r="C1" s="24"/>
      <c r="D1" s="24"/>
      <c r="E1" s="24"/>
      <c r="F1" s="24"/>
      <c r="G1" s="24"/>
      <c r="H1" s="24"/>
      <c r="I1" s="24"/>
    </row>
    <row r="2" spans="1:9" ht="15.45" thickBot="1">
      <c r="C2" s="274" t="s">
        <v>27</v>
      </c>
      <c r="D2" s="274"/>
      <c r="E2" s="274"/>
      <c r="F2" s="274"/>
    </row>
    <row r="3" spans="1:9" ht="15.45" thickBot="1">
      <c r="A3" s="26"/>
      <c r="B3" s="27"/>
      <c r="C3" s="27"/>
      <c r="D3" s="27"/>
      <c r="E3" s="27"/>
      <c r="F3" s="27"/>
      <c r="G3" s="28"/>
      <c r="H3" s="96" t="s">
        <v>0</v>
      </c>
      <c r="I3" s="98"/>
    </row>
    <row r="4" spans="1:9">
      <c r="A4" s="2" t="s">
        <v>28</v>
      </c>
      <c r="B4" s="3"/>
      <c r="C4" s="3"/>
      <c r="D4" s="3"/>
      <c r="E4" s="3"/>
      <c r="F4" s="3"/>
      <c r="G4" s="4"/>
      <c r="H4" s="183">
        <v>88871</v>
      </c>
      <c r="I4" s="184"/>
    </row>
    <row r="5" spans="1:9">
      <c r="A5" s="145"/>
      <c r="B5" s="146"/>
      <c r="C5" s="146"/>
      <c r="D5" s="146"/>
      <c r="E5" s="146"/>
      <c r="F5" s="146"/>
      <c r="G5" s="189"/>
      <c r="H5" s="34"/>
      <c r="I5" s="18"/>
    </row>
    <row r="6" spans="1:9">
      <c r="A6" s="145" t="s">
        <v>67</v>
      </c>
      <c r="B6" s="146"/>
      <c r="C6" s="146"/>
      <c r="D6" s="146"/>
      <c r="E6" s="146"/>
      <c r="F6" s="146"/>
      <c r="G6" s="189"/>
      <c r="H6" s="17">
        <v>93305.52</v>
      </c>
      <c r="I6" s="41"/>
    </row>
    <row r="7" spans="1:9">
      <c r="A7" s="19" t="s">
        <v>17</v>
      </c>
      <c r="B7" s="20"/>
      <c r="C7" s="20"/>
      <c r="D7" s="20"/>
      <c r="E7" s="20"/>
      <c r="F7" s="20"/>
      <c r="G7" s="21"/>
      <c r="H7" s="22">
        <v>280943.64</v>
      </c>
      <c r="I7" s="23"/>
    </row>
    <row r="8" spans="1:9">
      <c r="A8" s="19" t="s">
        <v>18</v>
      </c>
      <c r="B8" s="20"/>
      <c r="C8" s="20"/>
      <c r="D8" s="20"/>
      <c r="E8" s="20"/>
      <c r="F8" s="20"/>
      <c r="G8" s="21"/>
      <c r="H8" s="161">
        <v>261828.58</v>
      </c>
      <c r="I8" s="162"/>
    </row>
    <row r="9" spans="1:9">
      <c r="A9" s="44" t="s">
        <v>1</v>
      </c>
      <c r="B9" s="45"/>
      <c r="C9" s="45"/>
      <c r="D9" s="45"/>
      <c r="E9" s="45"/>
      <c r="F9" s="45"/>
      <c r="G9" s="46"/>
      <c r="H9" s="47">
        <v>33360</v>
      </c>
      <c r="I9" s="48"/>
    </row>
    <row r="10" spans="1:9" ht="15.45" thickBot="1">
      <c r="A10" s="36"/>
      <c r="B10" s="133"/>
      <c r="C10" s="133"/>
      <c r="D10" s="133"/>
      <c r="E10" s="133"/>
      <c r="F10" s="133"/>
      <c r="G10" s="37"/>
      <c r="H10" s="36"/>
      <c r="I10" s="37"/>
    </row>
    <row r="11" spans="1:9" ht="15.45" thickBot="1">
      <c r="A11" s="49" t="s">
        <v>19</v>
      </c>
      <c r="B11" s="50"/>
      <c r="C11" s="50"/>
      <c r="D11" s="50"/>
      <c r="E11" s="50"/>
      <c r="F11" s="50"/>
      <c r="G11" s="51"/>
      <c r="H11" s="52">
        <f>H12+H14+H18+H19+H20+H21+H23+H24+H25+H17+H13+H22</f>
        <v>312698.88</v>
      </c>
      <c r="I11" s="275"/>
    </row>
    <row r="12" spans="1:9">
      <c r="A12" s="54" t="s">
        <v>107</v>
      </c>
      <c r="B12" s="55"/>
      <c r="C12" s="55"/>
      <c r="D12" s="55"/>
      <c r="E12" s="55"/>
      <c r="F12" s="55"/>
      <c r="G12" s="56"/>
      <c r="H12" s="57">
        <v>3328.23</v>
      </c>
      <c r="I12" s="58"/>
    </row>
    <row r="13" spans="1:9">
      <c r="A13" s="44" t="s">
        <v>2</v>
      </c>
      <c r="B13" s="45"/>
      <c r="C13" s="45"/>
      <c r="D13" s="45"/>
      <c r="E13" s="45"/>
      <c r="F13" s="45"/>
      <c r="G13" s="46"/>
      <c r="H13" s="42">
        <v>744.62</v>
      </c>
      <c r="I13" s="43"/>
    </row>
    <row r="14" spans="1:9">
      <c r="A14" s="44" t="s">
        <v>3</v>
      </c>
      <c r="B14" s="45"/>
      <c r="C14" s="45"/>
      <c r="D14" s="45"/>
      <c r="E14" s="45"/>
      <c r="F14" s="45"/>
      <c r="G14" s="46"/>
      <c r="H14" s="42">
        <v>4054.06</v>
      </c>
      <c r="I14" s="43"/>
    </row>
    <row r="15" spans="1:9">
      <c r="A15" s="59" t="s">
        <v>4</v>
      </c>
      <c r="B15" s="60"/>
      <c r="C15" s="60"/>
      <c r="D15" s="60"/>
      <c r="E15" s="60"/>
      <c r="F15" s="60"/>
      <c r="G15" s="61"/>
      <c r="H15" s="42" t="s">
        <v>124</v>
      </c>
      <c r="I15" s="43"/>
    </row>
    <row r="16" spans="1:9">
      <c r="A16" s="59"/>
      <c r="B16" s="60"/>
      <c r="C16" s="60"/>
      <c r="D16" s="60"/>
      <c r="E16" s="60"/>
      <c r="F16" s="60"/>
      <c r="G16" s="61"/>
      <c r="H16" s="42"/>
      <c r="I16" s="43"/>
    </row>
    <row r="17" spans="1:9">
      <c r="A17" s="44" t="s">
        <v>24</v>
      </c>
      <c r="B17" s="45"/>
      <c r="C17" s="45"/>
      <c r="D17" s="45"/>
      <c r="E17" s="45"/>
      <c r="F17" s="45"/>
      <c r="G17" s="46"/>
      <c r="H17" s="42">
        <v>0</v>
      </c>
      <c r="I17" s="43"/>
    </row>
    <row r="18" spans="1:9">
      <c r="A18" s="65" t="s">
        <v>5</v>
      </c>
      <c r="B18" s="66"/>
      <c r="C18" s="66"/>
      <c r="D18" s="66"/>
      <c r="E18" s="66"/>
      <c r="F18" s="66"/>
      <c r="G18" s="67"/>
      <c r="H18" s="42">
        <v>7444.62</v>
      </c>
      <c r="I18" s="43"/>
    </row>
    <row r="19" spans="1:9">
      <c r="A19" s="69" t="s">
        <v>125</v>
      </c>
      <c r="B19" s="70"/>
      <c r="C19" s="70"/>
      <c r="D19" s="70"/>
      <c r="E19" s="70"/>
      <c r="F19" s="70"/>
      <c r="G19" s="71"/>
      <c r="H19" s="78">
        <v>10562.4</v>
      </c>
      <c r="I19" s="79"/>
    </row>
    <row r="20" spans="1:9">
      <c r="A20" s="69" t="s">
        <v>51</v>
      </c>
      <c r="B20" s="70"/>
      <c r="C20" s="70"/>
      <c r="D20" s="70"/>
      <c r="E20" s="70"/>
      <c r="F20" s="70"/>
      <c r="G20" s="71"/>
      <c r="H20" s="78">
        <v>0</v>
      </c>
      <c r="I20" s="79"/>
    </row>
    <row r="21" spans="1:9">
      <c r="A21" s="69" t="s">
        <v>35</v>
      </c>
      <c r="B21" s="70"/>
      <c r="C21" s="70"/>
      <c r="D21" s="70"/>
      <c r="E21" s="70"/>
      <c r="F21" s="70"/>
      <c r="G21" s="71"/>
      <c r="H21" s="36"/>
      <c r="I21" s="37"/>
    </row>
    <row r="22" spans="1:9">
      <c r="A22" s="69" t="s">
        <v>25</v>
      </c>
      <c r="B22" s="70"/>
      <c r="C22" s="70"/>
      <c r="D22" s="70"/>
      <c r="E22" s="70"/>
      <c r="F22" s="70"/>
      <c r="G22" s="71"/>
      <c r="H22" s="106">
        <v>5997.06</v>
      </c>
      <c r="I22" s="107"/>
    </row>
    <row r="23" spans="1:9">
      <c r="A23" s="69" t="s">
        <v>6</v>
      </c>
      <c r="B23" s="70"/>
      <c r="C23" s="70"/>
      <c r="D23" s="70"/>
      <c r="E23" s="70"/>
      <c r="F23" s="70"/>
      <c r="G23" s="71"/>
      <c r="H23" s="36">
        <v>84372.36</v>
      </c>
      <c r="I23" s="37"/>
    </row>
    <row r="24" spans="1:9">
      <c r="A24" s="69" t="s">
        <v>126</v>
      </c>
      <c r="B24" s="70"/>
      <c r="C24" s="70"/>
      <c r="D24" s="70"/>
      <c r="E24" s="70"/>
      <c r="F24" s="70"/>
      <c r="G24" s="71"/>
      <c r="H24" s="36">
        <v>150111.35</v>
      </c>
      <c r="I24" s="37"/>
    </row>
    <row r="25" spans="1:9" ht="15.45" thickBot="1">
      <c r="A25" s="69" t="s">
        <v>7</v>
      </c>
      <c r="B25" s="70"/>
      <c r="C25" s="70"/>
      <c r="D25" s="70"/>
      <c r="E25" s="70"/>
      <c r="F25" s="70"/>
      <c r="G25" s="71"/>
      <c r="H25" s="72">
        <v>46084.18</v>
      </c>
      <c r="I25" s="73"/>
    </row>
    <row r="26" spans="1:9" ht="15.45" thickBot="1">
      <c r="A26" s="49" t="s">
        <v>98</v>
      </c>
      <c r="B26" s="50"/>
      <c r="C26" s="50"/>
      <c r="D26" s="50"/>
      <c r="E26" s="50"/>
      <c r="F26" s="50"/>
      <c r="G26" s="51"/>
      <c r="H26" s="52">
        <v>291423.06</v>
      </c>
      <c r="I26" s="62"/>
    </row>
    <row r="27" spans="1:9" ht="15.45" thickBot="1">
      <c r="A27" s="26"/>
      <c r="B27" s="27"/>
      <c r="C27" s="27"/>
      <c r="D27" s="27"/>
      <c r="E27" s="27"/>
      <c r="F27" s="27"/>
      <c r="G27" s="28"/>
      <c r="H27" s="26"/>
      <c r="I27" s="28"/>
    </row>
    <row r="28" spans="1:9" ht="15.45" thickBot="1">
      <c r="A28" s="7" t="s">
        <v>30</v>
      </c>
      <c r="B28" s="8"/>
      <c r="C28" s="8"/>
      <c r="D28" s="8"/>
      <c r="E28" s="8"/>
      <c r="F28" s="8"/>
      <c r="G28" s="9"/>
      <c r="H28" s="10">
        <v>16057.73</v>
      </c>
      <c r="I28" s="11"/>
    </row>
    <row r="29" spans="1:9" ht="15.45" thickBot="1">
      <c r="A29" s="7" t="s">
        <v>20</v>
      </c>
      <c r="B29" s="8"/>
      <c r="C29" s="8"/>
      <c r="D29" s="8"/>
      <c r="E29" s="8"/>
      <c r="F29" s="8"/>
      <c r="G29" s="9"/>
      <c r="H29" s="10">
        <v>73288.800000000003</v>
      </c>
      <c r="I29" s="11"/>
    </row>
    <row r="30" spans="1:9" ht="15.45" thickBot="1">
      <c r="A30" s="7" t="s">
        <v>21</v>
      </c>
      <c r="B30" s="8"/>
      <c r="C30" s="8"/>
      <c r="D30" s="8"/>
      <c r="E30" s="8"/>
      <c r="F30" s="8"/>
      <c r="G30" s="9"/>
      <c r="H30" s="10">
        <v>68302.28</v>
      </c>
      <c r="I30" s="11"/>
    </row>
    <row r="31" spans="1:9" ht="15.45" thickBot="1">
      <c r="A31" s="96"/>
      <c r="B31" s="97"/>
      <c r="C31" s="97"/>
      <c r="D31" s="97"/>
      <c r="E31" s="97"/>
      <c r="F31" s="97"/>
      <c r="G31" s="98"/>
      <c r="H31" s="113"/>
      <c r="I31" s="114"/>
    </row>
    <row r="32" spans="1:9" ht="15.45" thickBot="1">
      <c r="A32" s="7" t="s">
        <v>8</v>
      </c>
      <c r="B32" s="8"/>
      <c r="C32" s="8"/>
      <c r="D32" s="8"/>
      <c r="E32" s="8"/>
      <c r="F32" s="8"/>
      <c r="G32" s="9"/>
      <c r="H32" s="10">
        <f>H11</f>
        <v>312698.88</v>
      </c>
      <c r="I32" s="11"/>
    </row>
    <row r="33" spans="1:9">
      <c r="A33" s="12"/>
      <c r="B33" s="13"/>
      <c r="C33" s="13"/>
      <c r="D33" s="13"/>
      <c r="E33" s="13"/>
      <c r="F33" s="13"/>
      <c r="G33" s="14"/>
      <c r="H33" s="12"/>
      <c r="I33" s="14"/>
    </row>
    <row r="34" spans="1:9">
      <c r="A34" s="2" t="s">
        <v>54</v>
      </c>
      <c r="B34" s="3"/>
      <c r="C34" s="3"/>
      <c r="D34" s="3"/>
      <c r="E34" s="3"/>
      <c r="F34" s="3"/>
      <c r="G34" s="4"/>
      <c r="H34" s="17">
        <f>H4+H11-H26</f>
        <v>110146.82</v>
      </c>
      <c r="I34" s="18"/>
    </row>
    <row r="35" spans="1:9">
      <c r="A35" s="2" t="s">
        <v>81</v>
      </c>
      <c r="B35" s="3"/>
      <c r="C35" s="3"/>
      <c r="D35" s="3"/>
      <c r="E35" s="3"/>
      <c r="F35" s="3"/>
      <c r="G35" s="4"/>
      <c r="H35" s="17">
        <f>H6+H8+H9-H7</f>
        <v>107550.45999999996</v>
      </c>
      <c r="I35" s="41"/>
    </row>
    <row r="36" spans="1:9">
      <c r="A36" s="2" t="s">
        <v>127</v>
      </c>
      <c r="B36" s="3"/>
      <c r="C36" s="3"/>
      <c r="D36" s="3"/>
      <c r="E36" s="3"/>
      <c r="F36" s="3"/>
      <c r="G36" s="4"/>
      <c r="H36" s="17">
        <f>H28+H29-H30</f>
        <v>21044.25</v>
      </c>
      <c r="I36" s="41"/>
    </row>
    <row r="37" spans="1:9">
      <c r="A37" s="38"/>
      <c r="B37" s="39"/>
      <c r="C37" s="39"/>
      <c r="D37" s="39"/>
      <c r="E37" s="39"/>
      <c r="F37" s="39"/>
      <c r="G37" s="40"/>
      <c r="H37" s="34"/>
      <c r="I37" s="18"/>
    </row>
    <row r="38" spans="1:9">
      <c r="A38" s="216" t="s">
        <v>13</v>
      </c>
      <c r="B38" s="217"/>
      <c r="C38" s="217"/>
      <c r="D38" s="217"/>
      <c r="E38" s="217"/>
      <c r="F38" s="217"/>
      <c r="G38" s="218"/>
      <c r="H38" s="36"/>
      <c r="I38" s="37"/>
    </row>
    <row r="39" spans="1:9">
      <c r="A39" s="69" t="s">
        <v>9</v>
      </c>
      <c r="B39" s="70"/>
      <c r="C39" s="70"/>
      <c r="D39" s="70"/>
      <c r="E39" s="70"/>
      <c r="F39" s="70"/>
      <c r="G39" s="71"/>
      <c r="H39" s="115">
        <v>13.65</v>
      </c>
      <c r="I39" s="221"/>
    </row>
    <row r="40" spans="1:9" ht="15.45" thickBot="1">
      <c r="A40" s="87" t="s">
        <v>15</v>
      </c>
      <c r="B40" s="88"/>
      <c r="C40" s="88"/>
      <c r="D40" s="88"/>
      <c r="E40" s="88"/>
      <c r="F40" s="88"/>
      <c r="G40" s="89"/>
      <c r="H40" s="222">
        <f>(H7+H11+H29)/(H8+H9+H26+H30)*H39</f>
        <v>13.900471863538954</v>
      </c>
      <c r="I40" s="223"/>
    </row>
    <row r="43" spans="1:9">
      <c r="A43" s="68" t="s">
        <v>10</v>
      </c>
      <c r="B43" s="68"/>
      <c r="C43" s="68"/>
      <c r="G43" s="68" t="s">
        <v>16</v>
      </c>
      <c r="H43" s="68"/>
      <c r="I43" s="68"/>
    </row>
  </sheetData>
  <mergeCells count="78">
    <mergeCell ref="A38:G38"/>
    <mergeCell ref="H38:I38"/>
    <mergeCell ref="A39:G39"/>
    <mergeCell ref="H39:I39"/>
    <mergeCell ref="A40:G40"/>
    <mergeCell ref="H40:I40"/>
    <mergeCell ref="A33:G33"/>
    <mergeCell ref="H33:I33"/>
    <mergeCell ref="A34:G34"/>
    <mergeCell ref="H34:I34"/>
    <mergeCell ref="A43:C43"/>
    <mergeCell ref="G43:I43"/>
    <mergeCell ref="A36:G36"/>
    <mergeCell ref="H36:I36"/>
    <mergeCell ref="A37:G37"/>
    <mergeCell ref="H37:I37"/>
    <mergeCell ref="A28:G28"/>
    <mergeCell ref="H28:I28"/>
    <mergeCell ref="A35:G35"/>
    <mergeCell ref="H35:I35"/>
    <mergeCell ref="A30:G30"/>
    <mergeCell ref="H30:I30"/>
    <mergeCell ref="A31:G31"/>
    <mergeCell ref="H31:I31"/>
    <mergeCell ref="A32:G32"/>
    <mergeCell ref="H32:I32"/>
    <mergeCell ref="A29:G29"/>
    <mergeCell ref="H29:I29"/>
    <mergeCell ref="A24:G24"/>
    <mergeCell ref="H24:I24"/>
    <mergeCell ref="A25:G25"/>
    <mergeCell ref="H25:I25"/>
    <mergeCell ref="A26:G26"/>
    <mergeCell ref="H26:I26"/>
    <mergeCell ref="A27:G27"/>
    <mergeCell ref="H27:I27"/>
    <mergeCell ref="A20:G20"/>
    <mergeCell ref="H20:I20"/>
    <mergeCell ref="A21:G21"/>
    <mergeCell ref="H21:I21"/>
    <mergeCell ref="A22:G22"/>
    <mergeCell ref="H22:I22"/>
    <mergeCell ref="A14:G14"/>
    <mergeCell ref="H14:I14"/>
    <mergeCell ref="A15:G16"/>
    <mergeCell ref="H15:I16"/>
    <mergeCell ref="A23:G23"/>
    <mergeCell ref="H23:I23"/>
    <mergeCell ref="A18:G18"/>
    <mergeCell ref="H18:I18"/>
    <mergeCell ref="A19:G19"/>
    <mergeCell ref="H19:I19"/>
    <mergeCell ref="A9:G9"/>
    <mergeCell ref="H9:I9"/>
    <mergeCell ref="A17:G17"/>
    <mergeCell ref="H17:I17"/>
    <mergeCell ref="A11:G11"/>
    <mergeCell ref="H11:I11"/>
    <mergeCell ref="A12:G12"/>
    <mergeCell ref="H12:I12"/>
    <mergeCell ref="A13:G13"/>
    <mergeCell ref="H13:I13"/>
    <mergeCell ref="A10:G10"/>
    <mergeCell ref="H10:I10"/>
    <mergeCell ref="A5:G5"/>
    <mergeCell ref="H5:I5"/>
    <mergeCell ref="A6:G6"/>
    <mergeCell ref="H6:I6"/>
    <mergeCell ref="A7:G7"/>
    <mergeCell ref="H7:I7"/>
    <mergeCell ref="A8:G8"/>
    <mergeCell ref="H8:I8"/>
    <mergeCell ref="A4:G4"/>
    <mergeCell ref="H4:I4"/>
    <mergeCell ref="A1:I1"/>
    <mergeCell ref="C2:F2"/>
    <mergeCell ref="A3:G3"/>
    <mergeCell ref="H3:I3"/>
  </mergeCells>
  <phoneticPr fontId="0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43"/>
  <sheetViews>
    <sheetView topLeftCell="A34" workbookViewId="0">
      <selection activeCell="L57" sqref="L57"/>
    </sheetView>
  </sheetViews>
  <sheetFormatPr defaultRowHeight="14.7"/>
  <sheetData>
    <row r="1" spans="1:9" ht="18.399999999999999">
      <c r="A1" s="24" t="s">
        <v>128</v>
      </c>
      <c r="B1" s="24"/>
      <c r="C1" s="24"/>
      <c r="D1" s="24"/>
      <c r="E1" s="24"/>
      <c r="F1" s="24"/>
      <c r="G1" s="24"/>
      <c r="H1" s="24"/>
      <c r="I1" s="24"/>
    </row>
    <row r="2" spans="1:9" ht="15.45" thickBot="1">
      <c r="C2" s="25" t="s">
        <v>113</v>
      </c>
      <c r="D2" s="25"/>
      <c r="E2" s="25"/>
      <c r="F2" s="25"/>
    </row>
    <row r="3" spans="1:9" ht="15.45" thickBot="1">
      <c r="A3" s="26"/>
      <c r="B3" s="27"/>
      <c r="C3" s="27"/>
      <c r="D3" s="27"/>
      <c r="E3" s="27"/>
      <c r="F3" s="27"/>
      <c r="G3" s="27"/>
      <c r="H3" s="96" t="s">
        <v>0</v>
      </c>
      <c r="I3" s="98"/>
    </row>
    <row r="4" spans="1:9">
      <c r="A4" s="2" t="s">
        <v>63</v>
      </c>
      <c r="B4" s="3"/>
      <c r="C4" s="3"/>
      <c r="D4" s="3"/>
      <c r="E4" s="3"/>
      <c r="F4" s="3"/>
      <c r="G4" s="3"/>
      <c r="H4" s="29">
        <v>107978.19</v>
      </c>
      <c r="I4" s="30"/>
    </row>
    <row r="5" spans="1:9">
      <c r="A5" s="34"/>
      <c r="B5" s="35"/>
      <c r="C5" s="35"/>
      <c r="D5" s="35"/>
      <c r="E5" s="35"/>
      <c r="F5" s="35"/>
      <c r="G5" s="18"/>
      <c r="H5" s="34"/>
      <c r="I5" s="18"/>
    </row>
    <row r="6" spans="1:9">
      <c r="A6" s="38" t="s">
        <v>129</v>
      </c>
      <c r="B6" s="39"/>
      <c r="C6" s="39"/>
      <c r="D6" s="39"/>
      <c r="E6" s="39"/>
      <c r="F6" s="39"/>
      <c r="G6" s="40"/>
      <c r="H6" s="17">
        <v>16243.19</v>
      </c>
      <c r="I6" s="41"/>
    </row>
    <row r="7" spans="1:9">
      <c r="A7" s="19" t="s">
        <v>17</v>
      </c>
      <c r="B7" s="20"/>
      <c r="C7" s="20"/>
      <c r="D7" s="20"/>
      <c r="E7" s="20"/>
      <c r="F7" s="20"/>
      <c r="G7" s="21"/>
      <c r="H7" s="244">
        <v>148624.92000000001</v>
      </c>
      <c r="I7" s="245"/>
    </row>
    <row r="8" spans="1:9">
      <c r="A8" s="44" t="s">
        <v>18</v>
      </c>
      <c r="B8" s="45"/>
      <c r="C8" s="45"/>
      <c r="D8" s="45"/>
      <c r="E8" s="45"/>
      <c r="F8" s="45"/>
      <c r="G8" s="46"/>
      <c r="H8" s="42">
        <v>149778.57999999999</v>
      </c>
      <c r="I8" s="43"/>
    </row>
    <row r="9" spans="1:9">
      <c r="A9" s="44" t="s">
        <v>1</v>
      </c>
      <c r="B9" s="45"/>
      <c r="C9" s="45"/>
      <c r="D9" s="45"/>
      <c r="E9" s="45"/>
      <c r="F9" s="45"/>
      <c r="G9" s="46"/>
      <c r="H9" s="78">
        <v>3960</v>
      </c>
      <c r="I9" s="79"/>
    </row>
    <row r="10" spans="1:9" ht="15.45" thickBot="1">
      <c r="A10" s="34"/>
      <c r="B10" s="35"/>
      <c r="C10" s="35"/>
      <c r="D10" s="35"/>
      <c r="E10" s="35"/>
      <c r="F10" s="35"/>
      <c r="G10" s="18"/>
      <c r="H10" s="36"/>
      <c r="I10" s="37"/>
    </row>
    <row r="11" spans="1:9" ht="15.45" thickBot="1">
      <c r="A11" s="49" t="s">
        <v>19</v>
      </c>
      <c r="B11" s="50"/>
      <c r="C11" s="50"/>
      <c r="D11" s="50"/>
      <c r="E11" s="50"/>
      <c r="F11" s="50"/>
      <c r="G11" s="134"/>
      <c r="H11" s="52">
        <f>H12+H13+H14+H15+H17+H18+H20+H21+H22+H23+H24+H25+H19</f>
        <v>181178.88</v>
      </c>
      <c r="I11" s="53"/>
    </row>
    <row r="12" spans="1:9">
      <c r="A12" s="54" t="s">
        <v>107</v>
      </c>
      <c r="B12" s="55"/>
      <c r="C12" s="55"/>
      <c r="D12" s="55"/>
      <c r="E12" s="55"/>
      <c r="F12" s="55"/>
      <c r="G12" s="55"/>
      <c r="H12" s="57">
        <v>1659.48</v>
      </c>
      <c r="I12" s="58"/>
    </row>
    <row r="13" spans="1:9">
      <c r="A13" s="44" t="s">
        <v>2</v>
      </c>
      <c r="B13" s="45"/>
      <c r="C13" s="45"/>
      <c r="D13" s="45"/>
      <c r="E13" s="45"/>
      <c r="F13" s="45"/>
      <c r="G13" s="132"/>
      <c r="H13" s="42">
        <v>424.64</v>
      </c>
      <c r="I13" s="43"/>
    </row>
    <row r="14" spans="1:9">
      <c r="A14" s="44" t="s">
        <v>3</v>
      </c>
      <c r="B14" s="45"/>
      <c r="C14" s="45"/>
      <c r="D14" s="45"/>
      <c r="E14" s="45"/>
      <c r="F14" s="45"/>
      <c r="G14" s="132"/>
      <c r="H14" s="42">
        <v>2311.92</v>
      </c>
      <c r="I14" s="43"/>
    </row>
    <row r="15" spans="1:9">
      <c r="A15" s="59" t="s">
        <v>4</v>
      </c>
      <c r="B15" s="60"/>
      <c r="C15" s="60"/>
      <c r="D15" s="60"/>
      <c r="E15" s="60"/>
      <c r="F15" s="60"/>
      <c r="G15" s="135"/>
      <c r="H15" s="42"/>
      <c r="I15" s="43"/>
    </row>
    <row r="16" spans="1:9">
      <c r="A16" s="59"/>
      <c r="B16" s="60"/>
      <c r="C16" s="60"/>
      <c r="D16" s="60"/>
      <c r="E16" s="60"/>
      <c r="F16" s="60"/>
      <c r="G16" s="135"/>
      <c r="H16" s="42"/>
      <c r="I16" s="43"/>
    </row>
    <row r="17" spans="1:9">
      <c r="A17" s="44" t="s">
        <v>24</v>
      </c>
      <c r="B17" s="45"/>
      <c r="C17" s="45"/>
      <c r="D17" s="45"/>
      <c r="E17" s="45"/>
      <c r="F17" s="45"/>
      <c r="G17" s="132"/>
      <c r="H17" s="42">
        <v>0</v>
      </c>
      <c r="I17" s="43"/>
    </row>
    <row r="18" spans="1:9">
      <c r="A18" s="65" t="s">
        <v>5</v>
      </c>
      <c r="B18" s="66"/>
      <c r="C18" s="66"/>
      <c r="D18" s="66"/>
      <c r="E18" s="66"/>
      <c r="F18" s="66"/>
      <c r="G18" s="136"/>
      <c r="H18" s="42">
        <v>4247.6400000000003</v>
      </c>
      <c r="I18" s="43"/>
    </row>
    <row r="19" spans="1:9">
      <c r="A19" s="44" t="s">
        <v>11</v>
      </c>
      <c r="B19" s="45"/>
      <c r="C19" s="45"/>
      <c r="D19" s="45"/>
      <c r="E19" s="45"/>
      <c r="F19" s="45"/>
      <c r="G19" s="132"/>
      <c r="H19" s="36"/>
      <c r="I19" s="37"/>
    </row>
    <row r="20" spans="1:9">
      <c r="A20" s="69" t="s">
        <v>51</v>
      </c>
      <c r="B20" s="70"/>
      <c r="C20" s="70"/>
      <c r="D20" s="70"/>
      <c r="E20" s="70"/>
      <c r="F20" s="70"/>
      <c r="G20" s="70"/>
      <c r="H20" s="78">
        <v>9164</v>
      </c>
      <c r="I20" s="79"/>
    </row>
    <row r="21" spans="1:9">
      <c r="A21" s="69" t="s">
        <v>35</v>
      </c>
      <c r="B21" s="70"/>
      <c r="C21" s="70"/>
      <c r="D21" s="70"/>
      <c r="E21" s="70"/>
      <c r="F21" s="70"/>
      <c r="G21" s="70"/>
      <c r="H21" s="36"/>
      <c r="I21" s="37"/>
    </row>
    <row r="22" spans="1:9">
      <c r="A22" s="69" t="s">
        <v>25</v>
      </c>
      <c r="B22" s="70"/>
      <c r="C22" s="70"/>
      <c r="D22" s="70"/>
      <c r="E22" s="70"/>
      <c r="F22" s="70"/>
      <c r="G22" s="70"/>
      <c r="H22" s="106">
        <v>4359.8</v>
      </c>
      <c r="I22" s="107"/>
    </row>
    <row r="23" spans="1:9">
      <c r="A23" s="69" t="s">
        <v>6</v>
      </c>
      <c r="B23" s="70"/>
      <c r="C23" s="70"/>
      <c r="D23" s="70"/>
      <c r="E23" s="70"/>
      <c r="F23" s="70"/>
      <c r="G23" s="70"/>
      <c r="H23" s="36">
        <v>48139.92</v>
      </c>
      <c r="I23" s="37"/>
    </row>
    <row r="24" spans="1:9">
      <c r="A24" s="69" t="s">
        <v>12</v>
      </c>
      <c r="B24" s="70"/>
      <c r="C24" s="70"/>
      <c r="D24" s="70"/>
      <c r="E24" s="70"/>
      <c r="F24" s="70"/>
      <c r="G24" s="70"/>
      <c r="H24" s="36">
        <v>84828.98</v>
      </c>
      <c r="I24" s="37"/>
    </row>
    <row r="25" spans="1:9" ht="15.45" thickBot="1">
      <c r="A25" s="69" t="s">
        <v>7</v>
      </c>
      <c r="B25" s="70"/>
      <c r="C25" s="70"/>
      <c r="D25" s="70"/>
      <c r="E25" s="70"/>
      <c r="F25" s="70"/>
      <c r="G25" s="70"/>
      <c r="H25" s="72">
        <v>26042.5</v>
      </c>
      <c r="I25" s="73"/>
    </row>
    <row r="26" spans="1:9" ht="15.45" thickBot="1">
      <c r="A26" s="49" t="s">
        <v>14</v>
      </c>
      <c r="B26" s="50"/>
      <c r="C26" s="50"/>
      <c r="D26" s="50"/>
      <c r="E26" s="50"/>
      <c r="F26" s="50"/>
      <c r="G26" s="51"/>
      <c r="H26" s="116">
        <v>182591.25</v>
      </c>
      <c r="I26" s="117"/>
    </row>
    <row r="27" spans="1:9" ht="15.45" thickBot="1">
      <c r="A27" s="209"/>
      <c r="B27" s="208"/>
      <c r="C27" s="208"/>
      <c r="D27" s="208"/>
      <c r="E27" s="208"/>
      <c r="F27" s="208"/>
      <c r="G27" s="210"/>
      <c r="H27" s="106"/>
      <c r="I27" s="107"/>
    </row>
    <row r="28" spans="1:9">
      <c r="A28" s="169" t="s">
        <v>130</v>
      </c>
      <c r="B28" s="170"/>
      <c r="C28" s="170"/>
      <c r="D28" s="170"/>
      <c r="E28" s="170"/>
      <c r="F28" s="170"/>
      <c r="G28" s="229"/>
      <c r="H28" s="29">
        <v>14685.46</v>
      </c>
      <c r="I28" s="30"/>
    </row>
    <row r="29" spans="1:9">
      <c r="A29" s="2" t="s">
        <v>20</v>
      </c>
      <c r="B29" s="3"/>
      <c r="C29" s="3"/>
      <c r="D29" s="3"/>
      <c r="E29" s="3"/>
      <c r="F29" s="3"/>
      <c r="G29" s="4"/>
      <c r="H29" s="17">
        <v>42463.8</v>
      </c>
      <c r="I29" s="41"/>
    </row>
    <row r="30" spans="1:9" ht="15.45" thickBot="1">
      <c r="A30" s="125" t="s">
        <v>21</v>
      </c>
      <c r="B30" s="126"/>
      <c r="C30" s="126"/>
      <c r="D30" s="126"/>
      <c r="E30" s="126"/>
      <c r="F30" s="126"/>
      <c r="G30" s="127"/>
      <c r="H30" s="203">
        <v>42794.67</v>
      </c>
      <c r="I30" s="204"/>
    </row>
    <row r="31" spans="1:9" ht="15.45" thickBot="1">
      <c r="A31" s="140"/>
      <c r="B31" s="141"/>
      <c r="C31" s="141"/>
      <c r="D31" s="141"/>
      <c r="E31" s="141"/>
      <c r="F31" s="141"/>
      <c r="G31" s="142"/>
      <c r="H31" s="140"/>
      <c r="I31" s="142"/>
    </row>
    <row r="32" spans="1:9" ht="15.45" thickBot="1">
      <c r="A32" s="7" t="s">
        <v>8</v>
      </c>
      <c r="B32" s="8"/>
      <c r="C32" s="8"/>
      <c r="D32" s="8"/>
      <c r="E32" s="8"/>
      <c r="F32" s="8"/>
      <c r="G32" s="8"/>
      <c r="H32" s="10">
        <f>H11</f>
        <v>181178.88</v>
      </c>
      <c r="I32" s="11"/>
    </row>
    <row r="33" spans="1:9">
      <c r="A33" s="12"/>
      <c r="B33" s="13"/>
      <c r="C33" s="13"/>
      <c r="D33" s="13"/>
      <c r="E33" s="13"/>
      <c r="F33" s="13"/>
      <c r="G33" s="13"/>
      <c r="H33" s="12"/>
      <c r="I33" s="14"/>
    </row>
    <row r="34" spans="1:9">
      <c r="A34" s="2" t="s">
        <v>31</v>
      </c>
      <c r="B34" s="3"/>
      <c r="C34" s="3"/>
      <c r="D34" s="3"/>
      <c r="E34" s="3"/>
      <c r="F34" s="3"/>
      <c r="G34" s="3"/>
      <c r="H34" s="17">
        <f>H4+H11-H26</f>
        <v>106565.82</v>
      </c>
      <c r="I34" s="41"/>
    </row>
    <row r="35" spans="1:9">
      <c r="A35" s="2" t="s">
        <v>91</v>
      </c>
      <c r="B35" s="3"/>
      <c r="C35" s="3"/>
      <c r="D35" s="3"/>
      <c r="E35" s="3"/>
      <c r="F35" s="3"/>
      <c r="G35" s="3"/>
      <c r="H35" s="17">
        <f>H6+H7-H8-H9</f>
        <v>11129.530000000028</v>
      </c>
      <c r="I35" s="41"/>
    </row>
    <row r="36" spans="1:9">
      <c r="A36" s="74" t="s">
        <v>33</v>
      </c>
      <c r="B36" s="3"/>
      <c r="C36" s="3"/>
      <c r="D36" s="3"/>
      <c r="E36" s="3"/>
      <c r="F36" s="3"/>
      <c r="G36" s="3"/>
      <c r="H36" s="17">
        <f>H28+H29-H30</f>
        <v>14354.590000000004</v>
      </c>
      <c r="I36" s="41"/>
    </row>
    <row r="37" spans="1:9">
      <c r="A37" s="145"/>
      <c r="B37" s="146"/>
      <c r="C37" s="146"/>
      <c r="D37" s="146"/>
      <c r="E37" s="146"/>
      <c r="F37" s="146"/>
      <c r="G37" s="74"/>
      <c r="H37" s="34"/>
      <c r="I37" s="18"/>
    </row>
    <row r="38" spans="1:9">
      <c r="A38" s="44" t="s">
        <v>13</v>
      </c>
      <c r="B38" s="45"/>
      <c r="C38" s="45"/>
      <c r="D38" s="45"/>
      <c r="E38" s="45"/>
      <c r="F38" s="45"/>
      <c r="G38" s="132"/>
      <c r="H38" s="42"/>
      <c r="I38" s="43"/>
    </row>
    <row r="39" spans="1:9">
      <c r="A39" s="69" t="s">
        <v>9</v>
      </c>
      <c r="B39" s="70"/>
      <c r="C39" s="70"/>
      <c r="D39" s="70"/>
      <c r="E39" s="70"/>
      <c r="F39" s="70"/>
      <c r="G39" s="70"/>
      <c r="H39" s="17">
        <v>13.15</v>
      </c>
      <c r="I39" s="41"/>
    </row>
    <row r="40" spans="1:9" ht="15.45" thickBot="1">
      <c r="A40" s="87" t="s">
        <v>15</v>
      </c>
      <c r="B40" s="88"/>
      <c r="C40" s="88"/>
      <c r="D40" s="88"/>
      <c r="E40" s="88"/>
      <c r="F40" s="88"/>
      <c r="G40" s="88"/>
      <c r="H40" s="201">
        <f>(H7+H11+H29)/(H8+H9+H26+H30)*H39</f>
        <v>12.912167216837744</v>
      </c>
      <c r="I40" s="202"/>
    </row>
    <row r="43" spans="1:9">
      <c r="A43" s="68" t="s">
        <v>10</v>
      </c>
      <c r="B43" s="68"/>
      <c r="C43" s="68"/>
      <c r="G43" s="68" t="s">
        <v>16</v>
      </c>
      <c r="H43" s="68"/>
      <c r="I43" s="68"/>
    </row>
  </sheetData>
  <mergeCells count="78">
    <mergeCell ref="A38:G38"/>
    <mergeCell ref="H38:I38"/>
    <mergeCell ref="A39:G39"/>
    <mergeCell ref="H39:I39"/>
    <mergeCell ref="A40:G40"/>
    <mergeCell ref="H40:I40"/>
    <mergeCell ref="A33:G33"/>
    <mergeCell ref="H33:I33"/>
    <mergeCell ref="A34:G34"/>
    <mergeCell ref="H34:I34"/>
    <mergeCell ref="A43:C43"/>
    <mergeCell ref="G43:I43"/>
    <mergeCell ref="A36:G36"/>
    <mergeCell ref="H36:I36"/>
    <mergeCell ref="A37:G37"/>
    <mergeCell ref="H37:I37"/>
    <mergeCell ref="A28:G28"/>
    <mergeCell ref="H28:I28"/>
    <mergeCell ref="A35:G35"/>
    <mergeCell ref="H35:I35"/>
    <mergeCell ref="A30:G30"/>
    <mergeCell ref="H30:I30"/>
    <mergeCell ref="A31:G31"/>
    <mergeCell ref="H31:I31"/>
    <mergeCell ref="A32:G32"/>
    <mergeCell ref="H32:I32"/>
    <mergeCell ref="A29:G29"/>
    <mergeCell ref="H29:I29"/>
    <mergeCell ref="A24:G24"/>
    <mergeCell ref="H24:I24"/>
    <mergeCell ref="A25:G25"/>
    <mergeCell ref="H25:I25"/>
    <mergeCell ref="A26:G26"/>
    <mergeCell ref="H26:I26"/>
    <mergeCell ref="A27:G27"/>
    <mergeCell ref="H27:I27"/>
    <mergeCell ref="A20:G20"/>
    <mergeCell ref="H20:I20"/>
    <mergeCell ref="A21:G21"/>
    <mergeCell ref="H21:I21"/>
    <mergeCell ref="A22:G22"/>
    <mergeCell ref="H22:I22"/>
    <mergeCell ref="A14:G14"/>
    <mergeCell ref="H14:I14"/>
    <mergeCell ref="A15:G16"/>
    <mergeCell ref="H15:I16"/>
    <mergeCell ref="A23:G23"/>
    <mergeCell ref="H23:I23"/>
    <mergeCell ref="A18:G18"/>
    <mergeCell ref="H18:I18"/>
    <mergeCell ref="A19:G19"/>
    <mergeCell ref="H19:I19"/>
    <mergeCell ref="A9:G9"/>
    <mergeCell ref="H9:I9"/>
    <mergeCell ref="A17:G17"/>
    <mergeCell ref="H17:I17"/>
    <mergeCell ref="A11:G11"/>
    <mergeCell ref="H11:I11"/>
    <mergeCell ref="A12:G12"/>
    <mergeCell ref="H12:I12"/>
    <mergeCell ref="A13:G13"/>
    <mergeCell ref="H13:I13"/>
    <mergeCell ref="A10:G10"/>
    <mergeCell ref="H10:I10"/>
    <mergeCell ref="A5:G5"/>
    <mergeCell ref="H5:I5"/>
    <mergeCell ref="A6:G6"/>
    <mergeCell ref="H6:I6"/>
    <mergeCell ref="A7:G7"/>
    <mergeCell ref="H7:I7"/>
    <mergeCell ref="A8:G8"/>
    <mergeCell ref="H8:I8"/>
    <mergeCell ref="A4:G4"/>
    <mergeCell ref="H4:I4"/>
    <mergeCell ref="A1:I1"/>
    <mergeCell ref="C2:F2"/>
    <mergeCell ref="A3:G3"/>
    <mergeCell ref="H3:I3"/>
  </mergeCells>
  <phoneticPr fontId="0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43"/>
  <sheetViews>
    <sheetView workbookViewId="0">
      <selection activeCell="M15" sqref="M15"/>
    </sheetView>
  </sheetViews>
  <sheetFormatPr defaultRowHeight="14.7"/>
  <sheetData>
    <row r="1" spans="1:9" ht="18.399999999999999">
      <c r="A1" s="24" t="s">
        <v>131</v>
      </c>
      <c r="B1" s="24"/>
      <c r="C1" s="24"/>
      <c r="D1" s="24"/>
      <c r="E1" s="24"/>
      <c r="F1" s="24"/>
      <c r="G1" s="24"/>
      <c r="H1" s="24"/>
      <c r="I1" s="24"/>
    </row>
    <row r="2" spans="1:9" ht="15.45" thickBot="1">
      <c r="C2" s="25" t="s">
        <v>27</v>
      </c>
      <c r="D2" s="25"/>
      <c r="E2" s="25"/>
      <c r="F2" s="25"/>
    </row>
    <row r="3" spans="1:9" ht="15.45" thickBot="1">
      <c r="A3" s="26"/>
      <c r="B3" s="27"/>
      <c r="C3" s="27"/>
      <c r="D3" s="27"/>
      <c r="E3" s="27"/>
      <c r="F3" s="27"/>
      <c r="G3" s="28"/>
      <c r="H3" s="96" t="s">
        <v>0</v>
      </c>
      <c r="I3" s="98"/>
    </row>
    <row r="4" spans="1:9">
      <c r="A4" s="2" t="s">
        <v>28</v>
      </c>
      <c r="B4" s="3"/>
      <c r="C4" s="3"/>
      <c r="D4" s="3"/>
      <c r="E4" s="3"/>
      <c r="F4" s="3"/>
      <c r="G4" s="4"/>
      <c r="H4" s="183">
        <v>227404.79999999999</v>
      </c>
      <c r="I4" s="131"/>
    </row>
    <row r="5" spans="1:9">
      <c r="A5" s="34"/>
      <c r="B5" s="35"/>
      <c r="C5" s="35"/>
      <c r="D5" s="35"/>
      <c r="E5" s="35"/>
      <c r="F5" s="35"/>
      <c r="G5" s="18"/>
      <c r="H5" s="36"/>
      <c r="I5" s="37"/>
    </row>
    <row r="6" spans="1:9">
      <c r="A6" s="2" t="s">
        <v>132</v>
      </c>
      <c r="B6" s="3"/>
      <c r="C6" s="3"/>
      <c r="D6" s="3"/>
      <c r="E6" s="3"/>
      <c r="F6" s="3"/>
      <c r="G6" s="4"/>
      <c r="H6" s="34">
        <v>37317.01</v>
      </c>
      <c r="I6" s="18"/>
    </row>
    <row r="7" spans="1:9">
      <c r="A7" s="19" t="s">
        <v>17</v>
      </c>
      <c r="B7" s="20"/>
      <c r="C7" s="20"/>
      <c r="D7" s="20"/>
      <c r="E7" s="20"/>
      <c r="F7" s="20"/>
      <c r="G7" s="21"/>
      <c r="H7" s="161">
        <v>330180.47999999998</v>
      </c>
      <c r="I7" s="162"/>
    </row>
    <row r="8" spans="1:9">
      <c r="A8" s="19" t="s">
        <v>18</v>
      </c>
      <c r="B8" s="20"/>
      <c r="C8" s="20"/>
      <c r="D8" s="20"/>
      <c r="E8" s="20"/>
      <c r="F8" s="20"/>
      <c r="G8" s="21"/>
      <c r="H8" s="219">
        <v>323505.73</v>
      </c>
      <c r="I8" s="220"/>
    </row>
    <row r="9" spans="1:9">
      <c r="A9" s="44" t="s">
        <v>1</v>
      </c>
      <c r="B9" s="45"/>
      <c r="C9" s="45"/>
      <c r="D9" s="45"/>
      <c r="E9" s="45"/>
      <c r="F9" s="45"/>
      <c r="G9" s="46"/>
      <c r="H9" s="78">
        <v>18480</v>
      </c>
      <c r="I9" s="79"/>
    </row>
    <row r="10" spans="1:9" ht="15.45" thickBot="1">
      <c r="A10" s="69"/>
      <c r="B10" s="70"/>
      <c r="C10" s="70"/>
      <c r="D10" s="70"/>
      <c r="E10" s="70"/>
      <c r="F10" s="70"/>
      <c r="G10" s="71"/>
      <c r="H10" s="42"/>
      <c r="I10" s="43"/>
    </row>
    <row r="11" spans="1:9" ht="15.45" thickBot="1">
      <c r="A11" s="7" t="s">
        <v>19</v>
      </c>
      <c r="B11" s="8"/>
      <c r="C11" s="8"/>
      <c r="D11" s="8"/>
      <c r="E11" s="8"/>
      <c r="F11" s="8"/>
      <c r="G11" s="9"/>
      <c r="H11" s="52">
        <f>H12+H13+H14+H15+H25+H24+H18+H20+H21+H22+H23+H19+H17</f>
        <v>524751.12</v>
      </c>
      <c r="I11" s="53"/>
    </row>
    <row r="12" spans="1:9">
      <c r="A12" s="54" t="s">
        <v>107</v>
      </c>
      <c r="B12" s="55"/>
      <c r="C12" s="55"/>
      <c r="D12" s="55"/>
      <c r="E12" s="55"/>
      <c r="F12" s="55"/>
      <c r="G12" s="56"/>
      <c r="H12" s="57">
        <v>9677.3700000000008</v>
      </c>
      <c r="I12" s="58"/>
    </row>
    <row r="13" spans="1:9">
      <c r="A13" s="69" t="s">
        <v>2</v>
      </c>
      <c r="B13" s="70"/>
      <c r="C13" s="70"/>
      <c r="D13" s="70"/>
      <c r="E13" s="70"/>
      <c r="F13" s="70"/>
      <c r="G13" s="71"/>
      <c r="H13" s="42">
        <v>884.41</v>
      </c>
      <c r="I13" s="43"/>
    </row>
    <row r="14" spans="1:9">
      <c r="A14" s="69" t="s">
        <v>3</v>
      </c>
      <c r="B14" s="70"/>
      <c r="C14" s="70"/>
      <c r="D14" s="70"/>
      <c r="E14" s="70"/>
      <c r="F14" s="70"/>
      <c r="G14" s="71"/>
      <c r="H14" s="42">
        <v>4815.13</v>
      </c>
      <c r="I14" s="43"/>
    </row>
    <row r="15" spans="1:9">
      <c r="A15" s="282" t="s">
        <v>4</v>
      </c>
      <c r="B15" s="283"/>
      <c r="C15" s="283"/>
      <c r="D15" s="283"/>
      <c r="E15" s="283"/>
      <c r="F15" s="283"/>
      <c r="G15" s="284"/>
      <c r="H15" s="42"/>
      <c r="I15" s="43"/>
    </row>
    <row r="16" spans="1:9">
      <c r="A16" s="285"/>
      <c r="B16" s="286"/>
      <c r="C16" s="286"/>
      <c r="D16" s="286"/>
      <c r="E16" s="286"/>
      <c r="F16" s="286"/>
      <c r="G16" s="287"/>
      <c r="H16" s="42"/>
      <c r="I16" s="43"/>
    </row>
    <row r="17" spans="1:9">
      <c r="A17" s="69" t="s">
        <v>24</v>
      </c>
      <c r="B17" s="70"/>
      <c r="C17" s="70"/>
      <c r="D17" s="70"/>
      <c r="E17" s="70"/>
      <c r="F17" s="70"/>
      <c r="G17" s="71"/>
      <c r="H17" s="42">
        <v>0</v>
      </c>
      <c r="I17" s="43"/>
    </row>
    <row r="18" spans="1:9">
      <c r="A18" s="279" t="s">
        <v>5</v>
      </c>
      <c r="B18" s="280"/>
      <c r="C18" s="280"/>
      <c r="D18" s="280"/>
      <c r="E18" s="280"/>
      <c r="F18" s="280"/>
      <c r="G18" s="281"/>
      <c r="H18" s="42"/>
      <c r="I18" s="43"/>
    </row>
    <row r="19" spans="1:9">
      <c r="A19" s="69" t="s">
        <v>125</v>
      </c>
      <c r="B19" s="70"/>
      <c r="C19" s="70"/>
      <c r="D19" s="70"/>
      <c r="E19" s="70"/>
      <c r="F19" s="70"/>
      <c r="G19" s="71"/>
      <c r="H19" s="36"/>
      <c r="I19" s="37"/>
    </row>
    <row r="20" spans="1:9">
      <c r="A20" s="69" t="s">
        <v>51</v>
      </c>
      <c r="B20" s="70"/>
      <c r="C20" s="70"/>
      <c r="D20" s="70"/>
      <c r="E20" s="70"/>
      <c r="F20" s="70"/>
      <c r="G20" s="71"/>
      <c r="H20" s="78">
        <v>1948</v>
      </c>
      <c r="I20" s="79"/>
    </row>
    <row r="21" spans="1:9">
      <c r="A21" s="69" t="s">
        <v>35</v>
      </c>
      <c r="B21" s="70"/>
      <c r="C21" s="70"/>
      <c r="D21" s="70"/>
      <c r="E21" s="70"/>
      <c r="F21" s="70"/>
      <c r="G21" s="71"/>
      <c r="H21" s="36"/>
      <c r="I21" s="37"/>
    </row>
    <row r="22" spans="1:9">
      <c r="A22" s="69" t="s">
        <v>133</v>
      </c>
      <c r="B22" s="70"/>
      <c r="C22" s="70"/>
      <c r="D22" s="70"/>
      <c r="E22" s="70"/>
      <c r="F22" s="70"/>
      <c r="G22" s="71"/>
      <c r="H22" s="106">
        <v>20475.34</v>
      </c>
      <c r="I22" s="107"/>
    </row>
    <row r="23" spans="1:9">
      <c r="A23" s="69" t="s">
        <v>6</v>
      </c>
      <c r="B23" s="70"/>
      <c r="C23" s="70"/>
      <c r="D23" s="70"/>
      <c r="E23" s="70"/>
      <c r="F23" s="70"/>
      <c r="G23" s="71"/>
      <c r="H23" s="36">
        <v>100990.2</v>
      </c>
      <c r="I23" s="37"/>
    </row>
    <row r="24" spans="1:9">
      <c r="A24" s="69" t="s">
        <v>134</v>
      </c>
      <c r="B24" s="70"/>
      <c r="C24" s="70"/>
      <c r="D24" s="70"/>
      <c r="E24" s="70"/>
      <c r="F24" s="70"/>
      <c r="G24" s="71"/>
      <c r="H24" s="36">
        <v>295302.73</v>
      </c>
      <c r="I24" s="37"/>
    </row>
    <row r="25" spans="1:9" ht="15.45" thickBot="1">
      <c r="A25" s="69" t="s">
        <v>7</v>
      </c>
      <c r="B25" s="70"/>
      <c r="C25" s="70"/>
      <c r="D25" s="70"/>
      <c r="E25" s="70"/>
      <c r="F25" s="70"/>
      <c r="G25" s="71"/>
      <c r="H25" s="72">
        <v>90657.94</v>
      </c>
      <c r="I25" s="73"/>
    </row>
    <row r="26" spans="1:9" ht="15.45" thickBot="1">
      <c r="A26" s="7" t="s">
        <v>14</v>
      </c>
      <c r="B26" s="8"/>
      <c r="C26" s="8"/>
      <c r="D26" s="8"/>
      <c r="E26" s="8"/>
      <c r="F26" s="8"/>
      <c r="G26" s="9"/>
      <c r="H26" s="116">
        <v>514784.81</v>
      </c>
      <c r="I26" s="117"/>
    </row>
    <row r="27" spans="1:9" ht="15.45" thickBot="1">
      <c r="A27" s="140"/>
      <c r="B27" s="141"/>
      <c r="C27" s="141"/>
      <c r="D27" s="141"/>
      <c r="E27" s="141"/>
      <c r="F27" s="141"/>
      <c r="G27" s="142"/>
      <c r="H27" s="140"/>
      <c r="I27" s="142"/>
    </row>
    <row r="28" spans="1:9" ht="15.45" thickBot="1">
      <c r="A28" s="7" t="s">
        <v>135</v>
      </c>
      <c r="B28" s="8"/>
      <c r="C28" s="8"/>
      <c r="D28" s="8"/>
      <c r="E28" s="8"/>
      <c r="F28" s="8"/>
      <c r="G28" s="9"/>
      <c r="H28" s="10">
        <v>27667.1</v>
      </c>
      <c r="I28" s="11"/>
    </row>
    <row r="29" spans="1:9" ht="15.45" thickBot="1">
      <c r="A29" s="7" t="s">
        <v>20</v>
      </c>
      <c r="B29" s="8"/>
      <c r="C29" s="8"/>
      <c r="D29" s="8"/>
      <c r="E29" s="8"/>
      <c r="F29" s="8"/>
      <c r="G29" s="9"/>
      <c r="H29" s="10">
        <v>88441.2</v>
      </c>
      <c r="I29" s="11"/>
    </row>
    <row r="30" spans="1:9" ht="15.45" thickBot="1">
      <c r="A30" s="7" t="s">
        <v>21</v>
      </c>
      <c r="B30" s="8"/>
      <c r="C30" s="8"/>
      <c r="D30" s="8"/>
      <c r="E30" s="8"/>
      <c r="F30" s="8"/>
      <c r="G30" s="9"/>
      <c r="H30" s="10">
        <v>86874.7</v>
      </c>
      <c r="I30" s="11"/>
    </row>
    <row r="31" spans="1:9" ht="15.45" thickBot="1">
      <c r="A31" s="276"/>
      <c r="B31" s="277"/>
      <c r="C31" s="277"/>
      <c r="D31" s="277"/>
      <c r="E31" s="277"/>
      <c r="F31" s="277"/>
      <c r="G31" s="278"/>
      <c r="H31" s="266"/>
      <c r="I31" s="267"/>
    </row>
    <row r="32" spans="1:9" ht="15.45" thickBot="1">
      <c r="A32" s="7" t="s">
        <v>8</v>
      </c>
      <c r="B32" s="8"/>
      <c r="C32" s="8"/>
      <c r="D32" s="8"/>
      <c r="E32" s="8"/>
      <c r="F32" s="8"/>
      <c r="G32" s="9"/>
      <c r="H32" s="10">
        <f>H11</f>
        <v>524751.12</v>
      </c>
      <c r="I32" s="11"/>
    </row>
    <row r="33" spans="1:9">
      <c r="A33" s="15"/>
      <c r="B33" s="231"/>
      <c r="C33" s="231"/>
      <c r="D33" s="231"/>
      <c r="E33" s="231"/>
      <c r="F33" s="231"/>
      <c r="G33" s="16"/>
      <c r="H33" s="173"/>
      <c r="I33" s="174"/>
    </row>
    <row r="34" spans="1:9">
      <c r="A34" s="2" t="s">
        <v>54</v>
      </c>
      <c r="B34" s="3"/>
      <c r="C34" s="3"/>
      <c r="D34" s="3"/>
      <c r="E34" s="3"/>
      <c r="F34" s="3"/>
      <c r="G34" s="4"/>
      <c r="H34" s="17">
        <f>H4+H11-H26</f>
        <v>237371.10999999993</v>
      </c>
      <c r="I34" s="41"/>
    </row>
    <row r="35" spans="1:9">
      <c r="A35" s="2" t="s">
        <v>136</v>
      </c>
      <c r="B35" s="3"/>
      <c r="C35" s="3"/>
      <c r="D35" s="3"/>
      <c r="E35" s="3"/>
      <c r="F35" s="3"/>
      <c r="G35" s="4"/>
      <c r="H35" s="17">
        <f>H6+H8+H9-H7</f>
        <v>49122.260000000009</v>
      </c>
      <c r="I35" s="41"/>
    </row>
    <row r="36" spans="1:9">
      <c r="A36" s="2" t="s">
        <v>127</v>
      </c>
      <c r="B36" s="3"/>
      <c r="C36" s="3"/>
      <c r="D36" s="3"/>
      <c r="E36" s="3"/>
      <c r="F36" s="3"/>
      <c r="G36" s="4"/>
      <c r="H36" s="17">
        <f>H28+H29-H30</f>
        <v>29233.599999999991</v>
      </c>
      <c r="I36" s="41"/>
    </row>
    <row r="37" spans="1:9">
      <c r="A37" s="34"/>
      <c r="B37" s="35"/>
      <c r="C37" s="35"/>
      <c r="D37" s="35"/>
      <c r="E37" s="35"/>
      <c r="F37" s="35"/>
      <c r="G37" s="18"/>
      <c r="H37" s="34"/>
      <c r="I37" s="18"/>
    </row>
    <row r="38" spans="1:9">
      <c r="A38" s="2" t="s">
        <v>13</v>
      </c>
      <c r="B38" s="3"/>
      <c r="C38" s="3"/>
      <c r="D38" s="3"/>
      <c r="E38" s="3"/>
      <c r="F38" s="3"/>
      <c r="G38" s="4"/>
      <c r="H38" s="36"/>
      <c r="I38" s="37"/>
    </row>
    <row r="39" spans="1:9">
      <c r="A39" s="69" t="s">
        <v>9</v>
      </c>
      <c r="B39" s="70"/>
      <c r="C39" s="70"/>
      <c r="D39" s="70"/>
      <c r="E39" s="70"/>
      <c r="F39" s="70"/>
      <c r="G39" s="71"/>
      <c r="H39" s="17">
        <v>16</v>
      </c>
      <c r="I39" s="41"/>
    </row>
    <row r="40" spans="1:9" ht="15.45" thickBot="1">
      <c r="A40" s="87" t="s">
        <v>15</v>
      </c>
      <c r="B40" s="88"/>
      <c r="C40" s="88"/>
      <c r="D40" s="88"/>
      <c r="E40" s="88"/>
      <c r="F40" s="88"/>
      <c r="G40" s="89"/>
      <c r="H40" s="222">
        <f>(H7+H11+H29)/(H8+H9+H26+H30)*H39</f>
        <v>15.995380636901213</v>
      </c>
      <c r="I40" s="223"/>
    </row>
    <row r="43" spans="1:9">
      <c r="A43" s="68" t="s">
        <v>10</v>
      </c>
      <c r="B43" s="68"/>
      <c r="C43" s="68"/>
      <c r="G43" s="68" t="s">
        <v>16</v>
      </c>
      <c r="H43" s="68"/>
      <c r="I43" s="68"/>
    </row>
  </sheetData>
  <mergeCells count="78">
    <mergeCell ref="A4:G4"/>
    <mergeCell ref="H4:I4"/>
    <mergeCell ref="A5:G5"/>
    <mergeCell ref="H5:I5"/>
    <mergeCell ref="A1:I1"/>
    <mergeCell ref="C2:F2"/>
    <mergeCell ref="A3:G3"/>
    <mergeCell ref="H3:I3"/>
    <mergeCell ref="A8:G8"/>
    <mergeCell ref="H8:I8"/>
    <mergeCell ref="A9:G9"/>
    <mergeCell ref="H9:I9"/>
    <mergeCell ref="A6:G6"/>
    <mergeCell ref="H6:I6"/>
    <mergeCell ref="A7:G7"/>
    <mergeCell ref="H7:I7"/>
    <mergeCell ref="A12:G12"/>
    <mergeCell ref="H12:I12"/>
    <mergeCell ref="A13:G13"/>
    <mergeCell ref="H13:I13"/>
    <mergeCell ref="A10:G10"/>
    <mergeCell ref="H10:I10"/>
    <mergeCell ref="A11:G11"/>
    <mergeCell ref="H11:I11"/>
    <mergeCell ref="A17:G17"/>
    <mergeCell ref="H17:I17"/>
    <mergeCell ref="A18:G18"/>
    <mergeCell ref="H18:I18"/>
    <mergeCell ref="A14:G14"/>
    <mergeCell ref="H14:I14"/>
    <mergeCell ref="A15:G16"/>
    <mergeCell ref="H15:I16"/>
    <mergeCell ref="A21:G21"/>
    <mergeCell ref="H21:I21"/>
    <mergeCell ref="A22:G22"/>
    <mergeCell ref="H22:I22"/>
    <mergeCell ref="A19:G19"/>
    <mergeCell ref="H19:I19"/>
    <mergeCell ref="A20:G20"/>
    <mergeCell ref="H20:I20"/>
    <mergeCell ref="A25:G25"/>
    <mergeCell ref="H25:I25"/>
    <mergeCell ref="A26:G26"/>
    <mergeCell ref="H26:I26"/>
    <mergeCell ref="A23:G23"/>
    <mergeCell ref="H23:I23"/>
    <mergeCell ref="A24:G24"/>
    <mergeCell ref="H24:I24"/>
    <mergeCell ref="A29:G29"/>
    <mergeCell ref="H29:I29"/>
    <mergeCell ref="A30:G30"/>
    <mergeCell ref="H30:I30"/>
    <mergeCell ref="A27:G27"/>
    <mergeCell ref="H27:I27"/>
    <mergeCell ref="A28:G28"/>
    <mergeCell ref="H28:I28"/>
    <mergeCell ref="A33:G33"/>
    <mergeCell ref="H33:I33"/>
    <mergeCell ref="A34:G34"/>
    <mergeCell ref="H34:I34"/>
    <mergeCell ref="A31:G31"/>
    <mergeCell ref="H31:I31"/>
    <mergeCell ref="A32:G32"/>
    <mergeCell ref="H32:I32"/>
    <mergeCell ref="A37:G37"/>
    <mergeCell ref="H37:I37"/>
    <mergeCell ref="A38:G38"/>
    <mergeCell ref="H38:I38"/>
    <mergeCell ref="A35:G35"/>
    <mergeCell ref="H35:I35"/>
    <mergeCell ref="A36:G36"/>
    <mergeCell ref="H36:I36"/>
    <mergeCell ref="A43:C43"/>
    <mergeCell ref="G43:I43"/>
    <mergeCell ref="A39:G39"/>
    <mergeCell ref="H39:I39"/>
    <mergeCell ref="A40:G40"/>
    <mergeCell ref="H40:I40"/>
  </mergeCells>
  <phoneticPr fontId="0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47"/>
  <sheetViews>
    <sheetView workbookViewId="0">
      <selection activeCell="L21" sqref="L21"/>
    </sheetView>
  </sheetViews>
  <sheetFormatPr defaultRowHeight="14.7"/>
  <sheetData>
    <row r="1" spans="1:9" ht="18.399999999999999">
      <c r="A1" s="24" t="s">
        <v>137</v>
      </c>
      <c r="B1" s="24"/>
      <c r="C1" s="24"/>
      <c r="D1" s="24"/>
      <c r="E1" s="24"/>
      <c r="F1" s="24"/>
      <c r="G1" s="24"/>
      <c r="H1" s="24"/>
      <c r="I1" s="24"/>
    </row>
    <row r="2" spans="1:9" ht="15.45" thickBot="1">
      <c r="C2" s="25" t="s">
        <v>27</v>
      </c>
      <c r="D2" s="25"/>
      <c r="E2" s="25"/>
      <c r="F2" s="25"/>
    </row>
    <row r="3" spans="1:9">
      <c r="A3" s="12"/>
      <c r="B3" s="13"/>
      <c r="C3" s="13"/>
      <c r="D3" s="13"/>
      <c r="E3" s="13"/>
      <c r="F3" s="13"/>
      <c r="G3" s="14"/>
      <c r="H3" s="29" t="s">
        <v>0</v>
      </c>
      <c r="I3" s="30"/>
    </row>
    <row r="4" spans="1:9">
      <c r="A4" s="2" t="s">
        <v>88</v>
      </c>
      <c r="B4" s="3"/>
      <c r="C4" s="3"/>
      <c r="D4" s="3"/>
      <c r="E4" s="3"/>
      <c r="F4" s="3"/>
      <c r="G4" s="4"/>
      <c r="H4" s="17">
        <v>39304.050000000003</v>
      </c>
      <c r="I4" s="18"/>
    </row>
    <row r="5" spans="1:9">
      <c r="A5" s="34"/>
      <c r="B5" s="35"/>
      <c r="C5" s="35"/>
      <c r="D5" s="35"/>
      <c r="E5" s="35"/>
      <c r="F5" s="35"/>
      <c r="G5" s="18"/>
      <c r="H5" s="36"/>
      <c r="I5" s="37"/>
    </row>
    <row r="6" spans="1:9">
      <c r="A6" s="2" t="s">
        <v>75</v>
      </c>
      <c r="B6" s="3"/>
      <c r="C6" s="3"/>
      <c r="D6" s="3"/>
      <c r="E6" s="3"/>
      <c r="F6" s="3"/>
      <c r="G6" s="4"/>
      <c r="H6" s="34">
        <v>2882.94</v>
      </c>
      <c r="I6" s="18"/>
    </row>
    <row r="7" spans="1:9">
      <c r="A7" s="19" t="s">
        <v>17</v>
      </c>
      <c r="B7" s="20"/>
      <c r="C7" s="20"/>
      <c r="D7" s="20"/>
      <c r="E7" s="20"/>
      <c r="F7" s="20"/>
      <c r="G7" s="21"/>
      <c r="H7" s="161">
        <v>117301.32</v>
      </c>
      <c r="I7" s="162"/>
    </row>
    <row r="8" spans="1:9">
      <c r="A8" s="69" t="s">
        <v>18</v>
      </c>
      <c r="B8" s="70"/>
      <c r="C8" s="70"/>
      <c r="D8" s="70"/>
      <c r="E8" s="70"/>
      <c r="F8" s="70"/>
      <c r="G8" s="71"/>
      <c r="H8" s="42">
        <v>117947.48</v>
      </c>
      <c r="I8" s="43"/>
    </row>
    <row r="9" spans="1:9">
      <c r="A9" s="44" t="s">
        <v>1</v>
      </c>
      <c r="B9" s="45"/>
      <c r="C9" s="45"/>
      <c r="D9" s="45"/>
      <c r="E9" s="45"/>
      <c r="F9" s="45"/>
      <c r="G9" s="46"/>
      <c r="H9" s="78">
        <v>13440</v>
      </c>
      <c r="I9" s="79"/>
    </row>
    <row r="10" spans="1:9" ht="15.45" thickBot="1">
      <c r="A10" s="44"/>
      <c r="B10" s="45"/>
      <c r="C10" s="45"/>
      <c r="D10" s="45"/>
      <c r="E10" s="45"/>
      <c r="F10" s="45"/>
      <c r="G10" s="46"/>
      <c r="H10" s="42"/>
      <c r="I10" s="43"/>
    </row>
    <row r="11" spans="1:9" ht="15.45" thickBot="1">
      <c r="A11" s="49" t="s">
        <v>19</v>
      </c>
      <c r="B11" s="50"/>
      <c r="C11" s="50"/>
      <c r="D11" s="50"/>
      <c r="E11" s="50"/>
      <c r="F11" s="50"/>
      <c r="G11" s="51"/>
      <c r="H11" s="52">
        <f>H12+H13+H14+H15+H17+H18+H20+H21+H22+H23+H24+H25+H19</f>
        <v>181559.99999999997</v>
      </c>
      <c r="I11" s="53"/>
    </row>
    <row r="12" spans="1:9">
      <c r="A12" s="54" t="s">
        <v>79</v>
      </c>
      <c r="B12" s="55"/>
      <c r="C12" s="55"/>
      <c r="D12" s="55"/>
      <c r="E12" s="55"/>
      <c r="F12" s="55"/>
      <c r="G12" s="56"/>
      <c r="H12" s="57">
        <v>3703.92</v>
      </c>
      <c r="I12" s="58"/>
    </row>
    <row r="13" spans="1:9">
      <c r="A13" s="44" t="s">
        <v>2</v>
      </c>
      <c r="B13" s="45"/>
      <c r="C13" s="45"/>
      <c r="D13" s="45"/>
      <c r="E13" s="45"/>
      <c r="F13" s="45"/>
      <c r="G13" s="46"/>
      <c r="H13" s="42">
        <v>312.95</v>
      </c>
      <c r="I13" s="43"/>
    </row>
    <row r="14" spans="1:9">
      <c r="A14" s="44" t="s">
        <v>3</v>
      </c>
      <c r="B14" s="45"/>
      <c r="C14" s="45"/>
      <c r="D14" s="45"/>
      <c r="E14" s="45"/>
      <c r="F14" s="45"/>
      <c r="G14" s="46"/>
      <c r="H14" s="42">
        <v>1703.83</v>
      </c>
      <c r="I14" s="43"/>
    </row>
    <row r="15" spans="1:9">
      <c r="A15" s="59" t="s">
        <v>4</v>
      </c>
      <c r="B15" s="60"/>
      <c r="C15" s="60"/>
      <c r="D15" s="60"/>
      <c r="E15" s="60"/>
      <c r="F15" s="60"/>
      <c r="G15" s="61"/>
      <c r="H15" s="42"/>
      <c r="I15" s="43"/>
    </row>
    <row r="16" spans="1:9">
      <c r="A16" s="59"/>
      <c r="B16" s="60"/>
      <c r="C16" s="60"/>
      <c r="D16" s="60"/>
      <c r="E16" s="60"/>
      <c r="F16" s="60"/>
      <c r="G16" s="61"/>
      <c r="H16" s="42"/>
      <c r="I16" s="43"/>
    </row>
    <row r="17" spans="1:9">
      <c r="A17" s="44" t="s">
        <v>24</v>
      </c>
      <c r="B17" s="45"/>
      <c r="C17" s="45"/>
      <c r="D17" s="45"/>
      <c r="E17" s="45"/>
      <c r="F17" s="45"/>
      <c r="G17" s="46"/>
      <c r="H17" s="42">
        <v>0</v>
      </c>
      <c r="I17" s="43"/>
    </row>
    <row r="18" spans="1:9">
      <c r="A18" s="65" t="s">
        <v>5</v>
      </c>
      <c r="B18" s="66"/>
      <c r="C18" s="66"/>
      <c r="D18" s="66"/>
      <c r="E18" s="66"/>
      <c r="F18" s="66"/>
      <c r="G18" s="67"/>
      <c r="H18" s="42">
        <v>3123.9</v>
      </c>
      <c r="I18" s="43"/>
    </row>
    <row r="19" spans="1:9">
      <c r="A19" s="44" t="s">
        <v>11</v>
      </c>
      <c r="B19" s="45"/>
      <c r="C19" s="45"/>
      <c r="D19" s="45"/>
      <c r="E19" s="45"/>
      <c r="F19" s="45"/>
      <c r="G19" s="46"/>
      <c r="H19" s="78">
        <v>3821.4</v>
      </c>
      <c r="I19" s="79"/>
    </row>
    <row r="20" spans="1:9">
      <c r="A20" s="69" t="s">
        <v>51</v>
      </c>
      <c r="B20" s="70"/>
      <c r="C20" s="70"/>
      <c r="D20" s="70"/>
      <c r="E20" s="70"/>
      <c r="F20" s="70"/>
      <c r="G20" s="71"/>
      <c r="H20" s="78">
        <v>5750</v>
      </c>
      <c r="I20" s="79"/>
    </row>
    <row r="21" spans="1:9">
      <c r="A21" s="69" t="s">
        <v>138</v>
      </c>
      <c r="B21" s="70"/>
      <c r="C21" s="70"/>
      <c r="D21" s="70"/>
      <c r="E21" s="70"/>
      <c r="F21" s="70"/>
      <c r="G21" s="71"/>
      <c r="H21" s="36">
        <v>13884</v>
      </c>
      <c r="I21" s="37"/>
    </row>
    <row r="22" spans="1:9">
      <c r="A22" s="69" t="s">
        <v>25</v>
      </c>
      <c r="B22" s="70"/>
      <c r="C22" s="70"/>
      <c r="D22" s="70"/>
      <c r="E22" s="70"/>
      <c r="F22" s="70"/>
      <c r="G22" s="71"/>
      <c r="H22" s="106">
        <v>5032.95</v>
      </c>
      <c r="I22" s="107"/>
    </row>
    <row r="23" spans="1:9">
      <c r="A23" s="69" t="s">
        <v>6</v>
      </c>
      <c r="B23" s="70"/>
      <c r="C23" s="70"/>
      <c r="D23" s="70"/>
      <c r="E23" s="70"/>
      <c r="F23" s="70"/>
      <c r="G23" s="71"/>
      <c r="H23" s="36">
        <v>35404.199999999997</v>
      </c>
      <c r="I23" s="37"/>
    </row>
    <row r="24" spans="1:9">
      <c r="A24" s="69" t="s">
        <v>12</v>
      </c>
      <c r="B24" s="70"/>
      <c r="C24" s="70"/>
      <c r="D24" s="70"/>
      <c r="E24" s="70"/>
      <c r="F24" s="70"/>
      <c r="G24" s="71"/>
      <c r="H24" s="78">
        <v>83261.55</v>
      </c>
      <c r="I24" s="79"/>
    </row>
    <row r="25" spans="1:9" ht="15.45" thickBot="1">
      <c r="A25" s="69" t="s">
        <v>7</v>
      </c>
      <c r="B25" s="70"/>
      <c r="C25" s="70"/>
      <c r="D25" s="70"/>
      <c r="E25" s="70"/>
      <c r="F25" s="70"/>
      <c r="G25" s="71"/>
      <c r="H25" s="106">
        <v>25561.3</v>
      </c>
      <c r="I25" s="107"/>
    </row>
    <row r="26" spans="1:9" ht="15.45" thickBot="1">
      <c r="A26" s="49" t="s">
        <v>14</v>
      </c>
      <c r="B26" s="50"/>
      <c r="C26" s="50"/>
      <c r="D26" s="50"/>
      <c r="E26" s="50"/>
      <c r="F26" s="50"/>
      <c r="G26" s="51"/>
      <c r="H26" s="52">
        <v>182541.28</v>
      </c>
      <c r="I26" s="62"/>
    </row>
    <row r="27" spans="1:9" ht="15.45" thickBot="1">
      <c r="A27" s="26"/>
      <c r="B27" s="27"/>
      <c r="C27" s="27"/>
      <c r="D27" s="27"/>
      <c r="E27" s="27"/>
      <c r="F27" s="27"/>
      <c r="G27" s="28"/>
      <c r="H27" s="26"/>
      <c r="I27" s="28"/>
    </row>
    <row r="28" spans="1:9">
      <c r="A28" s="31" t="s">
        <v>36</v>
      </c>
      <c r="B28" s="32"/>
      <c r="C28" s="32"/>
      <c r="D28" s="32"/>
      <c r="E28" s="32"/>
      <c r="F28" s="32"/>
      <c r="G28" s="33"/>
      <c r="H28" s="123">
        <v>8847.5499999999993</v>
      </c>
      <c r="I28" s="124"/>
    </row>
    <row r="29" spans="1:9">
      <c r="A29" s="2" t="s">
        <v>20</v>
      </c>
      <c r="B29" s="3"/>
      <c r="C29" s="3"/>
      <c r="D29" s="3"/>
      <c r="E29" s="3"/>
      <c r="F29" s="3"/>
      <c r="G29" s="4"/>
      <c r="H29" s="17">
        <v>40800</v>
      </c>
      <c r="I29" s="41"/>
    </row>
    <row r="30" spans="1:9" ht="15.45" thickBot="1">
      <c r="A30" s="125" t="s">
        <v>21</v>
      </c>
      <c r="B30" s="126"/>
      <c r="C30" s="126"/>
      <c r="D30" s="126"/>
      <c r="E30" s="126"/>
      <c r="F30" s="126"/>
      <c r="G30" s="127"/>
      <c r="H30" s="203">
        <v>41024.730000000003</v>
      </c>
      <c r="I30" s="204"/>
    </row>
    <row r="31" spans="1:9" ht="15.45" thickBot="1">
      <c r="A31" s="96"/>
      <c r="B31" s="97"/>
      <c r="C31" s="97"/>
      <c r="D31" s="97"/>
      <c r="E31" s="97"/>
      <c r="F31" s="97"/>
      <c r="G31" s="98"/>
      <c r="H31" s="96"/>
      <c r="I31" s="98"/>
    </row>
    <row r="32" spans="1:9" ht="15.45" thickBot="1">
      <c r="A32" s="7" t="s">
        <v>139</v>
      </c>
      <c r="B32" s="8"/>
      <c r="C32" s="8"/>
      <c r="D32" s="8"/>
      <c r="E32" s="8"/>
      <c r="F32" s="8"/>
      <c r="G32" s="9"/>
      <c r="H32" s="123">
        <v>118380.53</v>
      </c>
      <c r="I32" s="124"/>
    </row>
    <row r="33" spans="1:9" ht="15.45" thickBot="1">
      <c r="A33" s="290" t="s">
        <v>140</v>
      </c>
      <c r="B33" s="291"/>
      <c r="C33" s="291"/>
      <c r="D33" s="291"/>
      <c r="E33" s="291"/>
      <c r="F33" s="291"/>
      <c r="G33" s="292"/>
      <c r="H33" s="293">
        <v>52363.89</v>
      </c>
      <c r="I33" s="294"/>
    </row>
    <row r="34" spans="1:9" ht="15.45" thickBot="1">
      <c r="A34" s="140"/>
      <c r="B34" s="141"/>
      <c r="C34" s="141"/>
      <c r="D34" s="141"/>
      <c r="E34" s="141"/>
      <c r="F34" s="141"/>
      <c r="G34" s="142"/>
      <c r="H34" s="266"/>
      <c r="I34" s="267"/>
    </row>
    <row r="35" spans="1:9" ht="15.45" thickBot="1">
      <c r="A35" s="7" t="s">
        <v>8</v>
      </c>
      <c r="B35" s="8"/>
      <c r="C35" s="8"/>
      <c r="D35" s="8"/>
      <c r="E35" s="8"/>
      <c r="F35" s="8"/>
      <c r="G35" s="9"/>
      <c r="H35" s="10">
        <f>H11</f>
        <v>181559.99999999997</v>
      </c>
      <c r="I35" s="11"/>
    </row>
    <row r="36" spans="1:9">
      <c r="A36" s="12"/>
      <c r="B36" s="13"/>
      <c r="C36" s="13"/>
      <c r="D36" s="13"/>
      <c r="E36" s="13"/>
      <c r="F36" s="13"/>
      <c r="G36" s="14"/>
      <c r="H36" s="15"/>
      <c r="I36" s="16"/>
    </row>
    <row r="37" spans="1:9">
      <c r="A37" s="2" t="s">
        <v>90</v>
      </c>
      <c r="B37" s="3"/>
      <c r="C37" s="3"/>
      <c r="D37" s="3"/>
      <c r="E37" s="3"/>
      <c r="F37" s="3"/>
      <c r="G37" s="4"/>
      <c r="H37" s="17">
        <f>H4+H11-H26</f>
        <v>38322.76999999999</v>
      </c>
      <c r="I37" s="41"/>
    </row>
    <row r="38" spans="1:9">
      <c r="A38" s="2" t="s">
        <v>81</v>
      </c>
      <c r="B38" s="3"/>
      <c r="C38" s="3"/>
      <c r="D38" s="3"/>
      <c r="E38" s="3"/>
      <c r="F38" s="3"/>
      <c r="G38" s="4"/>
      <c r="H38" s="17">
        <f>H6+H8+H9-H7</f>
        <v>16969.099999999977</v>
      </c>
      <c r="I38" s="41"/>
    </row>
    <row r="39" spans="1:9">
      <c r="A39" s="2" t="s">
        <v>33</v>
      </c>
      <c r="B39" s="3"/>
      <c r="C39" s="3"/>
      <c r="D39" s="3"/>
      <c r="E39" s="3"/>
      <c r="F39" s="3"/>
      <c r="G39" s="4"/>
      <c r="H39" s="17">
        <f>H28+H29-H30</f>
        <v>8622.82</v>
      </c>
      <c r="I39" s="41"/>
    </row>
    <row r="40" spans="1:9">
      <c r="A40" s="2" t="s">
        <v>141</v>
      </c>
      <c r="B40" s="3"/>
      <c r="C40" s="3"/>
      <c r="D40" s="3"/>
      <c r="E40" s="3"/>
      <c r="F40" s="3"/>
      <c r="G40" s="4"/>
      <c r="H40" s="17">
        <f>H32+H33</f>
        <v>170744.41999999998</v>
      </c>
      <c r="I40" s="41"/>
    </row>
    <row r="41" spans="1:9">
      <c r="A41" s="75"/>
      <c r="B41" s="76"/>
      <c r="C41" s="76"/>
      <c r="D41" s="76"/>
      <c r="E41" s="76"/>
      <c r="F41" s="76"/>
      <c r="G41" s="77"/>
      <c r="H41" s="75"/>
      <c r="I41" s="77"/>
    </row>
    <row r="42" spans="1:9">
      <c r="A42" s="216" t="s">
        <v>13</v>
      </c>
      <c r="B42" s="217"/>
      <c r="C42" s="217"/>
      <c r="D42" s="217"/>
      <c r="E42" s="217"/>
      <c r="F42" s="217"/>
      <c r="G42" s="218"/>
      <c r="H42" s="42"/>
      <c r="I42" s="43"/>
    </row>
    <row r="43" spans="1:9">
      <c r="A43" s="69" t="s">
        <v>9</v>
      </c>
      <c r="B43" s="70"/>
      <c r="C43" s="70"/>
      <c r="D43" s="70"/>
      <c r="E43" s="70"/>
      <c r="F43" s="70"/>
      <c r="G43" s="71"/>
      <c r="H43" s="17">
        <v>19.149999999999999</v>
      </c>
      <c r="I43" s="41"/>
    </row>
    <row r="44" spans="1:9" ht="15.45" thickBot="1">
      <c r="A44" s="87" t="s">
        <v>15</v>
      </c>
      <c r="B44" s="88"/>
      <c r="C44" s="88"/>
      <c r="D44" s="88"/>
      <c r="E44" s="88"/>
      <c r="F44" s="88"/>
      <c r="G44" s="89"/>
      <c r="H44" s="288">
        <f>(H7+H11+H29)/(H8+H9+H26+H30)*H43</f>
        <v>18.324976260974356</v>
      </c>
      <c r="I44" s="289"/>
    </row>
    <row r="47" spans="1:9">
      <c r="A47" s="68" t="s">
        <v>10</v>
      </c>
      <c r="B47" s="68"/>
      <c r="C47" s="68"/>
      <c r="G47" s="68" t="s">
        <v>16</v>
      </c>
      <c r="H47" s="68"/>
      <c r="I47" s="68"/>
    </row>
  </sheetData>
  <mergeCells count="86">
    <mergeCell ref="A1:I1"/>
    <mergeCell ref="C2:F2"/>
    <mergeCell ref="A3:G3"/>
    <mergeCell ref="H3:I3"/>
    <mergeCell ref="A6:G6"/>
    <mergeCell ref="H6:I6"/>
    <mergeCell ref="A7:G7"/>
    <mergeCell ref="H7:I7"/>
    <mergeCell ref="A4:G4"/>
    <mergeCell ref="H4:I4"/>
    <mergeCell ref="A5:G5"/>
    <mergeCell ref="H5:I5"/>
    <mergeCell ref="A10:G10"/>
    <mergeCell ref="H10:I10"/>
    <mergeCell ref="A11:G11"/>
    <mergeCell ref="H11:I11"/>
    <mergeCell ref="A8:G8"/>
    <mergeCell ref="H8:I8"/>
    <mergeCell ref="A9:G9"/>
    <mergeCell ref="H9:I9"/>
    <mergeCell ref="A14:G14"/>
    <mergeCell ref="H14:I14"/>
    <mergeCell ref="A15:G16"/>
    <mergeCell ref="H15:I16"/>
    <mergeCell ref="A12:G12"/>
    <mergeCell ref="H12:I12"/>
    <mergeCell ref="A13:G13"/>
    <mergeCell ref="H13:I13"/>
    <mergeCell ref="A19:G19"/>
    <mergeCell ref="H19:I19"/>
    <mergeCell ref="A20:G20"/>
    <mergeCell ref="H20:I20"/>
    <mergeCell ref="A17:G17"/>
    <mergeCell ref="H17:I17"/>
    <mergeCell ref="A18:G18"/>
    <mergeCell ref="H18:I18"/>
    <mergeCell ref="A23:G23"/>
    <mergeCell ref="H23:I23"/>
    <mergeCell ref="A24:G24"/>
    <mergeCell ref="H24:I24"/>
    <mergeCell ref="A21:G21"/>
    <mergeCell ref="H21:I21"/>
    <mergeCell ref="A22:G22"/>
    <mergeCell ref="H22:I22"/>
    <mergeCell ref="A27:G27"/>
    <mergeCell ref="H27:I27"/>
    <mergeCell ref="A28:G28"/>
    <mergeCell ref="H28:I28"/>
    <mergeCell ref="A25:G25"/>
    <mergeCell ref="H25:I25"/>
    <mergeCell ref="A26:G26"/>
    <mergeCell ref="H26:I26"/>
    <mergeCell ref="A31:G31"/>
    <mergeCell ref="H31:I31"/>
    <mergeCell ref="A32:G32"/>
    <mergeCell ref="H32:I32"/>
    <mergeCell ref="A29:G29"/>
    <mergeCell ref="H29:I29"/>
    <mergeCell ref="A30:G30"/>
    <mergeCell ref="H30:I30"/>
    <mergeCell ref="A35:G35"/>
    <mergeCell ref="H35:I35"/>
    <mergeCell ref="A36:G36"/>
    <mergeCell ref="H36:I36"/>
    <mergeCell ref="A33:G33"/>
    <mergeCell ref="H33:I33"/>
    <mergeCell ref="A34:G34"/>
    <mergeCell ref="H34:I34"/>
    <mergeCell ref="A39:G39"/>
    <mergeCell ref="H39:I39"/>
    <mergeCell ref="A40:G40"/>
    <mergeCell ref="H40:I40"/>
    <mergeCell ref="A37:G37"/>
    <mergeCell ref="H37:I37"/>
    <mergeCell ref="A38:G38"/>
    <mergeCell ref="H38:I38"/>
    <mergeCell ref="A41:G41"/>
    <mergeCell ref="H41:I41"/>
    <mergeCell ref="A47:C47"/>
    <mergeCell ref="G47:I47"/>
    <mergeCell ref="A42:G42"/>
    <mergeCell ref="H42:I42"/>
    <mergeCell ref="A43:G43"/>
    <mergeCell ref="H43:I43"/>
    <mergeCell ref="A44:G44"/>
    <mergeCell ref="H44:I44"/>
  </mergeCells>
  <phoneticPr fontId="0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N11" sqref="N11"/>
    </sheetView>
  </sheetViews>
  <sheetFormatPr defaultRowHeight="14.7"/>
  <sheetData>
    <row r="1" spans="1:9" ht="18.399999999999999">
      <c r="A1" s="24" t="s">
        <v>142</v>
      </c>
      <c r="B1" s="24"/>
      <c r="C1" s="24"/>
      <c r="D1" s="24"/>
      <c r="E1" s="24"/>
      <c r="F1" s="24"/>
      <c r="G1" s="24"/>
      <c r="H1" s="24"/>
      <c r="I1" s="24"/>
    </row>
    <row r="2" spans="1:9" ht="15.45" thickBot="1">
      <c r="C2" s="25" t="s">
        <v>27</v>
      </c>
      <c r="D2" s="25"/>
      <c r="E2" s="25"/>
      <c r="F2" s="25"/>
    </row>
    <row r="3" spans="1:9" ht="15.45" thickBot="1">
      <c r="A3" s="26"/>
      <c r="B3" s="27"/>
      <c r="C3" s="27"/>
      <c r="D3" s="27"/>
      <c r="E3" s="27"/>
      <c r="F3" s="27"/>
      <c r="G3" s="28"/>
      <c r="H3" s="96" t="s">
        <v>0</v>
      </c>
      <c r="I3" s="98"/>
    </row>
    <row r="4" spans="1:9">
      <c r="A4" s="31" t="s">
        <v>28</v>
      </c>
      <c r="B4" s="32"/>
      <c r="C4" s="32"/>
      <c r="D4" s="32"/>
      <c r="E4" s="32"/>
      <c r="F4" s="32"/>
      <c r="G4" s="33"/>
      <c r="H4" s="99">
        <v>61371.44</v>
      </c>
      <c r="I4" s="100"/>
    </row>
    <row r="5" spans="1:9">
      <c r="A5" s="34"/>
      <c r="B5" s="35"/>
      <c r="C5" s="35"/>
      <c r="D5" s="35"/>
      <c r="E5" s="35"/>
      <c r="F5" s="35"/>
      <c r="G5" s="18"/>
      <c r="H5" s="36"/>
      <c r="I5" s="37"/>
    </row>
    <row r="6" spans="1:9">
      <c r="A6" s="38" t="s">
        <v>67</v>
      </c>
      <c r="B6" s="39"/>
      <c r="C6" s="39"/>
      <c r="D6" s="39"/>
      <c r="E6" s="39"/>
      <c r="F6" s="39"/>
      <c r="G6" s="40"/>
      <c r="H6" s="17">
        <v>84793.23</v>
      </c>
      <c r="I6" s="41"/>
    </row>
    <row r="7" spans="1:9">
      <c r="A7" s="19" t="s">
        <v>143</v>
      </c>
      <c r="B7" s="20"/>
      <c r="C7" s="20"/>
      <c r="D7" s="20"/>
      <c r="E7" s="20"/>
      <c r="F7" s="20"/>
      <c r="G7" s="21"/>
      <c r="H7" s="296">
        <v>166364.4</v>
      </c>
      <c r="I7" s="297"/>
    </row>
    <row r="8" spans="1:9">
      <c r="A8" s="69" t="s">
        <v>18</v>
      </c>
      <c r="B8" s="70"/>
      <c r="C8" s="70"/>
      <c r="D8" s="70"/>
      <c r="E8" s="70"/>
      <c r="F8" s="70"/>
      <c r="G8" s="71"/>
      <c r="H8" s="296">
        <v>154355.25</v>
      </c>
      <c r="I8" s="297"/>
    </row>
    <row r="9" spans="1:9" ht="15.45" thickBot="1">
      <c r="A9" s="44"/>
      <c r="B9" s="45"/>
      <c r="C9" s="45"/>
      <c r="D9" s="45"/>
      <c r="E9" s="45"/>
      <c r="F9" s="45"/>
      <c r="G9" s="46"/>
      <c r="H9" s="42"/>
      <c r="I9" s="43"/>
    </row>
    <row r="10" spans="1:9" ht="15.45" thickBot="1">
      <c r="A10" s="49" t="s">
        <v>19</v>
      </c>
      <c r="B10" s="50"/>
      <c r="C10" s="50"/>
      <c r="D10" s="50"/>
      <c r="E10" s="50"/>
      <c r="F10" s="50"/>
      <c r="G10" s="51"/>
      <c r="H10" s="52">
        <f>H11+H12+H13+H14+H16+H17+H19+H20+H21+H22+H23+H24+H18</f>
        <v>230949.72</v>
      </c>
      <c r="I10" s="53"/>
    </row>
    <row r="11" spans="1:9">
      <c r="A11" s="54" t="s">
        <v>107</v>
      </c>
      <c r="B11" s="55"/>
      <c r="C11" s="55"/>
      <c r="D11" s="55"/>
      <c r="E11" s="55"/>
      <c r="F11" s="55"/>
      <c r="G11" s="56"/>
      <c r="H11" s="57">
        <v>7755.65</v>
      </c>
      <c r="I11" s="58"/>
    </row>
    <row r="12" spans="1:9">
      <c r="A12" s="44" t="s">
        <v>2</v>
      </c>
      <c r="B12" s="45"/>
      <c r="C12" s="45"/>
      <c r="D12" s="45"/>
      <c r="E12" s="45"/>
      <c r="F12" s="45"/>
      <c r="G12" s="46"/>
      <c r="H12" s="42">
        <v>587.16</v>
      </c>
      <c r="I12" s="43"/>
    </row>
    <row r="13" spans="1:9">
      <c r="A13" s="44" t="s">
        <v>3</v>
      </c>
      <c r="B13" s="45"/>
      <c r="C13" s="45"/>
      <c r="D13" s="45"/>
      <c r="E13" s="45"/>
      <c r="F13" s="45"/>
      <c r="G13" s="46"/>
      <c r="H13" s="42">
        <v>3196.76</v>
      </c>
      <c r="I13" s="43"/>
    </row>
    <row r="14" spans="1:9">
      <c r="A14" s="59" t="s">
        <v>4</v>
      </c>
      <c r="B14" s="60"/>
      <c r="C14" s="60"/>
      <c r="D14" s="60"/>
      <c r="E14" s="60"/>
      <c r="F14" s="60"/>
      <c r="G14" s="61"/>
      <c r="H14" s="42"/>
      <c r="I14" s="43"/>
    </row>
    <row r="15" spans="1:9">
      <c r="A15" s="59"/>
      <c r="B15" s="60"/>
      <c r="C15" s="60"/>
      <c r="D15" s="60"/>
      <c r="E15" s="60"/>
      <c r="F15" s="60"/>
      <c r="G15" s="61"/>
      <c r="H15" s="42"/>
      <c r="I15" s="43"/>
    </row>
    <row r="16" spans="1:9">
      <c r="A16" s="44" t="s">
        <v>24</v>
      </c>
      <c r="B16" s="45"/>
      <c r="C16" s="45"/>
      <c r="D16" s="45"/>
      <c r="E16" s="45"/>
      <c r="F16" s="45"/>
      <c r="G16" s="46"/>
      <c r="H16" s="42">
        <v>0</v>
      </c>
      <c r="I16" s="43"/>
    </row>
    <row r="17" spans="1:9">
      <c r="A17" s="65" t="s">
        <v>5</v>
      </c>
      <c r="B17" s="66"/>
      <c r="C17" s="66"/>
      <c r="D17" s="66"/>
      <c r="E17" s="66"/>
      <c r="F17" s="66"/>
      <c r="G17" s="67"/>
      <c r="H17" s="42">
        <v>4916.7</v>
      </c>
      <c r="I17" s="43"/>
    </row>
    <row r="18" spans="1:9">
      <c r="A18" s="44" t="s">
        <v>11</v>
      </c>
      <c r="B18" s="45"/>
      <c r="C18" s="45"/>
      <c r="D18" s="45"/>
      <c r="E18" s="45"/>
      <c r="F18" s="45"/>
      <c r="G18" s="46"/>
      <c r="H18" s="78">
        <v>4896</v>
      </c>
      <c r="I18" s="79"/>
    </row>
    <row r="19" spans="1:9">
      <c r="A19" s="69" t="s">
        <v>51</v>
      </c>
      <c r="B19" s="70"/>
      <c r="C19" s="70"/>
      <c r="D19" s="70"/>
      <c r="E19" s="70"/>
      <c r="F19" s="70"/>
      <c r="G19" s="71"/>
      <c r="H19" s="78">
        <v>4160</v>
      </c>
      <c r="I19" s="79"/>
    </row>
    <row r="20" spans="1:9">
      <c r="A20" s="69" t="s">
        <v>35</v>
      </c>
      <c r="B20" s="70"/>
      <c r="C20" s="70"/>
      <c r="D20" s="70"/>
      <c r="E20" s="70"/>
      <c r="F20" s="70"/>
      <c r="G20" s="71"/>
      <c r="H20" s="36">
        <v>0</v>
      </c>
      <c r="I20" s="37"/>
    </row>
    <row r="21" spans="1:9">
      <c r="A21" s="69" t="s">
        <v>25</v>
      </c>
      <c r="B21" s="70"/>
      <c r="C21" s="70"/>
      <c r="D21" s="70"/>
      <c r="E21" s="70"/>
      <c r="F21" s="70"/>
      <c r="G21" s="71"/>
      <c r="H21" s="106">
        <v>7414.38</v>
      </c>
      <c r="I21" s="107"/>
    </row>
    <row r="22" spans="1:9">
      <c r="A22" s="69" t="s">
        <v>6</v>
      </c>
      <c r="B22" s="70"/>
      <c r="C22" s="70"/>
      <c r="D22" s="70"/>
      <c r="E22" s="70"/>
      <c r="F22" s="70"/>
      <c r="G22" s="71"/>
      <c r="H22" s="78">
        <v>55722.6</v>
      </c>
      <c r="I22" s="79"/>
    </row>
    <row r="23" spans="1:9">
      <c r="A23" s="69" t="s">
        <v>12</v>
      </c>
      <c r="B23" s="70"/>
      <c r="C23" s="70"/>
      <c r="D23" s="70"/>
      <c r="E23" s="70"/>
      <c r="F23" s="70"/>
      <c r="G23" s="71"/>
      <c r="H23" s="36">
        <v>108875.65</v>
      </c>
      <c r="I23" s="37"/>
    </row>
    <row r="24" spans="1:9" ht="15.45" thickBot="1">
      <c r="A24" s="69" t="s">
        <v>7</v>
      </c>
      <c r="B24" s="70"/>
      <c r="C24" s="70"/>
      <c r="D24" s="70"/>
      <c r="E24" s="70"/>
      <c r="F24" s="70"/>
      <c r="G24" s="71"/>
      <c r="H24" s="72">
        <v>33424.82</v>
      </c>
      <c r="I24" s="73"/>
    </row>
    <row r="25" spans="1:9" ht="15.45" thickBot="1">
      <c r="A25" s="49" t="s">
        <v>14</v>
      </c>
      <c r="B25" s="50"/>
      <c r="C25" s="50"/>
      <c r="D25" s="50"/>
      <c r="E25" s="50"/>
      <c r="F25" s="50"/>
      <c r="G25" s="51"/>
      <c r="H25" s="52">
        <v>220891.37</v>
      </c>
      <c r="I25" s="62"/>
    </row>
    <row r="26" spans="1:9" ht="15.45" thickBot="1">
      <c r="A26" s="140"/>
      <c r="B26" s="141"/>
      <c r="C26" s="141"/>
      <c r="D26" s="141"/>
      <c r="E26" s="141"/>
      <c r="F26" s="141"/>
      <c r="G26" s="142"/>
      <c r="H26" s="26"/>
      <c r="I26" s="28"/>
    </row>
    <row r="27" spans="1:9">
      <c r="A27" s="31" t="s">
        <v>30</v>
      </c>
      <c r="B27" s="32"/>
      <c r="C27" s="32"/>
      <c r="D27" s="32"/>
      <c r="E27" s="32"/>
      <c r="F27" s="32"/>
      <c r="G27" s="33"/>
      <c r="H27" s="123">
        <v>23687.83</v>
      </c>
      <c r="I27" s="124"/>
    </row>
    <row r="28" spans="1:9">
      <c r="A28" s="2" t="s">
        <v>20</v>
      </c>
      <c r="B28" s="3"/>
      <c r="C28" s="3"/>
      <c r="D28" s="3"/>
      <c r="E28" s="3"/>
      <c r="F28" s="3"/>
      <c r="G28" s="4"/>
      <c r="H28" s="17">
        <v>58716.12</v>
      </c>
      <c r="I28" s="41"/>
    </row>
    <row r="29" spans="1:9" ht="15.45" thickBot="1">
      <c r="A29" s="125" t="s">
        <v>21</v>
      </c>
      <c r="B29" s="126"/>
      <c r="C29" s="126"/>
      <c r="D29" s="126"/>
      <c r="E29" s="126"/>
      <c r="F29" s="126"/>
      <c r="G29" s="127"/>
      <c r="H29" s="203">
        <v>55275.78</v>
      </c>
      <c r="I29" s="204"/>
    </row>
    <row r="30" spans="1:9" ht="15.45" thickBot="1">
      <c r="A30" s="242"/>
      <c r="B30" s="243"/>
      <c r="C30" s="243"/>
      <c r="D30" s="243"/>
      <c r="E30" s="243"/>
      <c r="F30" s="243"/>
      <c r="G30" s="295"/>
      <c r="H30" s="238"/>
      <c r="I30" s="239"/>
    </row>
    <row r="31" spans="1:9" ht="15.45" thickBot="1">
      <c r="A31" s="7" t="s">
        <v>8</v>
      </c>
      <c r="B31" s="8"/>
      <c r="C31" s="8"/>
      <c r="D31" s="8"/>
      <c r="E31" s="8"/>
      <c r="F31" s="8"/>
      <c r="G31" s="9"/>
      <c r="H31" s="10">
        <v>0</v>
      </c>
      <c r="I31" s="11"/>
    </row>
    <row r="32" spans="1:9">
      <c r="A32" s="12"/>
      <c r="B32" s="13"/>
      <c r="C32" s="13"/>
      <c r="D32" s="13"/>
      <c r="E32" s="13"/>
      <c r="F32" s="13"/>
      <c r="G32" s="14"/>
      <c r="H32" s="15"/>
      <c r="I32" s="16"/>
    </row>
    <row r="33" spans="1:9">
      <c r="A33" s="2" t="s">
        <v>54</v>
      </c>
      <c r="B33" s="3"/>
      <c r="C33" s="3"/>
      <c r="D33" s="3"/>
      <c r="E33" s="3"/>
      <c r="F33" s="3"/>
      <c r="G33" s="4"/>
      <c r="H33" s="17">
        <f>H4+H10-H25</f>
        <v>71429.790000000037</v>
      </c>
      <c r="I33" s="18"/>
    </row>
    <row r="34" spans="1:9">
      <c r="A34" s="2" t="s">
        <v>69</v>
      </c>
      <c r="B34" s="3"/>
      <c r="C34" s="3"/>
      <c r="D34" s="3"/>
      <c r="E34" s="3"/>
      <c r="F34" s="3"/>
      <c r="G34" s="4"/>
      <c r="H34" s="17">
        <f>H6+H8-H7</f>
        <v>72784.079999999987</v>
      </c>
      <c r="I34" s="41"/>
    </row>
    <row r="35" spans="1:9">
      <c r="A35" s="74" t="s">
        <v>33</v>
      </c>
      <c r="B35" s="3"/>
      <c r="C35" s="3"/>
      <c r="D35" s="3"/>
      <c r="E35" s="3"/>
      <c r="F35" s="3"/>
      <c r="G35" s="3"/>
      <c r="H35" s="17">
        <f>H27+H28-H29</f>
        <v>27128.170000000013</v>
      </c>
      <c r="I35" s="41"/>
    </row>
    <row r="36" spans="1:9">
      <c r="A36" s="75"/>
      <c r="B36" s="76"/>
      <c r="C36" s="76"/>
      <c r="D36" s="76"/>
      <c r="E36" s="76"/>
      <c r="F36" s="76"/>
      <c r="G36" s="77"/>
      <c r="H36" s="75"/>
      <c r="I36" s="77"/>
    </row>
    <row r="37" spans="1:9">
      <c r="A37" s="44" t="s">
        <v>13</v>
      </c>
      <c r="B37" s="45"/>
      <c r="C37" s="45"/>
      <c r="D37" s="45"/>
      <c r="E37" s="45"/>
      <c r="F37" s="45"/>
      <c r="G37" s="46"/>
      <c r="H37" s="42"/>
      <c r="I37" s="43"/>
    </row>
    <row r="38" spans="1:9">
      <c r="A38" s="69" t="s">
        <v>9</v>
      </c>
      <c r="B38" s="70"/>
      <c r="C38" s="70"/>
      <c r="D38" s="70"/>
      <c r="E38" s="70"/>
      <c r="F38" s="70"/>
      <c r="G38" s="71"/>
      <c r="H38" s="17">
        <v>11.65</v>
      </c>
      <c r="I38" s="41"/>
    </row>
    <row r="39" spans="1:9" ht="15.45" thickBot="1">
      <c r="A39" s="87" t="s">
        <v>15</v>
      </c>
      <c r="B39" s="88"/>
      <c r="C39" s="88"/>
      <c r="D39" s="88"/>
      <c r="E39" s="88"/>
      <c r="F39" s="88"/>
      <c r="G39" s="89"/>
      <c r="H39" s="90">
        <f>(H10+H28)/(H25+U30)*H38</f>
        <v>15.277224438419665</v>
      </c>
      <c r="I39" s="91"/>
    </row>
    <row r="42" spans="1:9">
      <c r="A42" s="68" t="s">
        <v>10</v>
      </c>
      <c r="B42" s="68"/>
      <c r="C42" s="68"/>
      <c r="G42" s="68" t="s">
        <v>16</v>
      </c>
      <c r="H42" s="68"/>
      <c r="I42" s="68"/>
    </row>
  </sheetData>
  <mergeCells count="76">
    <mergeCell ref="A1:I1"/>
    <mergeCell ref="C2:F2"/>
    <mergeCell ref="A3:G3"/>
    <mergeCell ref="H3:I3"/>
    <mergeCell ref="A6:G6"/>
    <mergeCell ref="H6:I6"/>
    <mergeCell ref="A7:G7"/>
    <mergeCell ref="H7:I7"/>
    <mergeCell ref="A4:G4"/>
    <mergeCell ref="H4:I4"/>
    <mergeCell ref="A5:G5"/>
    <mergeCell ref="H5:I5"/>
    <mergeCell ref="A10:G10"/>
    <mergeCell ref="H10:I10"/>
    <mergeCell ref="A11:G11"/>
    <mergeCell ref="H11:I11"/>
    <mergeCell ref="A8:G8"/>
    <mergeCell ref="H8:I8"/>
    <mergeCell ref="A9:G9"/>
    <mergeCell ref="H9:I9"/>
    <mergeCell ref="A14:G15"/>
    <mergeCell ref="H14:I15"/>
    <mergeCell ref="A16:G16"/>
    <mergeCell ref="H16:I16"/>
    <mergeCell ref="A12:G12"/>
    <mergeCell ref="H12:I12"/>
    <mergeCell ref="A13:G13"/>
    <mergeCell ref="H13:I13"/>
    <mergeCell ref="A19:G19"/>
    <mergeCell ref="H19:I19"/>
    <mergeCell ref="A20:G20"/>
    <mergeCell ref="H20:I20"/>
    <mergeCell ref="A17:G17"/>
    <mergeCell ref="H17:I17"/>
    <mergeCell ref="A18:G18"/>
    <mergeCell ref="H18:I18"/>
    <mergeCell ref="A23:G23"/>
    <mergeCell ref="H23:I23"/>
    <mergeCell ref="A24:G24"/>
    <mergeCell ref="H24:I24"/>
    <mergeCell ref="A21:G21"/>
    <mergeCell ref="H21:I21"/>
    <mergeCell ref="A22:G22"/>
    <mergeCell ref="H22:I22"/>
    <mergeCell ref="A27:G27"/>
    <mergeCell ref="H27:I27"/>
    <mergeCell ref="A28:G28"/>
    <mergeCell ref="H28:I28"/>
    <mergeCell ref="A25:G25"/>
    <mergeCell ref="H25:I25"/>
    <mergeCell ref="A26:G26"/>
    <mergeCell ref="H26:I26"/>
    <mergeCell ref="A31:G31"/>
    <mergeCell ref="H31:I31"/>
    <mergeCell ref="A32:G32"/>
    <mergeCell ref="H32:I32"/>
    <mergeCell ref="A29:G29"/>
    <mergeCell ref="H29:I29"/>
    <mergeCell ref="A30:G30"/>
    <mergeCell ref="H30:I30"/>
    <mergeCell ref="A35:G35"/>
    <mergeCell ref="H35:I35"/>
    <mergeCell ref="A39:G39"/>
    <mergeCell ref="H39:I39"/>
    <mergeCell ref="A33:G33"/>
    <mergeCell ref="H33:I33"/>
    <mergeCell ref="A34:G34"/>
    <mergeCell ref="H34:I34"/>
    <mergeCell ref="A42:C42"/>
    <mergeCell ref="G42:I42"/>
    <mergeCell ref="A36:G36"/>
    <mergeCell ref="H36:I36"/>
    <mergeCell ref="A37:G37"/>
    <mergeCell ref="H37:I37"/>
    <mergeCell ref="A38:G38"/>
    <mergeCell ref="H38:I38"/>
  </mergeCells>
  <phoneticPr fontId="0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43"/>
  <sheetViews>
    <sheetView workbookViewId="0">
      <selection activeCell="L19" sqref="L19"/>
    </sheetView>
  </sheetViews>
  <sheetFormatPr defaultRowHeight="14.7"/>
  <sheetData>
    <row r="1" spans="1:9" ht="18.399999999999999">
      <c r="A1" s="24" t="s">
        <v>144</v>
      </c>
      <c r="B1" s="24"/>
      <c r="C1" s="24"/>
      <c r="D1" s="24"/>
      <c r="E1" s="24"/>
      <c r="F1" s="24"/>
      <c r="G1" s="24"/>
      <c r="H1" s="24"/>
      <c r="I1" s="24"/>
    </row>
    <row r="2" spans="1:9" ht="15.45" thickBot="1">
      <c r="C2" s="25" t="s">
        <v>145</v>
      </c>
      <c r="D2" s="25"/>
      <c r="E2" s="25"/>
      <c r="F2" s="25"/>
    </row>
    <row r="3" spans="1:9" ht="15.45" thickBot="1">
      <c r="A3" s="26"/>
      <c r="B3" s="27"/>
      <c r="C3" s="27"/>
      <c r="D3" s="27"/>
      <c r="E3" s="27"/>
      <c r="F3" s="27"/>
      <c r="G3" s="27"/>
      <c r="H3" s="96" t="s">
        <v>0</v>
      </c>
      <c r="I3" s="98"/>
    </row>
    <row r="4" spans="1:9">
      <c r="A4" s="2" t="s">
        <v>63</v>
      </c>
      <c r="B4" s="3"/>
      <c r="C4" s="3"/>
      <c r="D4" s="3"/>
      <c r="E4" s="3"/>
      <c r="F4" s="3"/>
      <c r="G4" s="3"/>
      <c r="H4" s="130">
        <v>22222.52</v>
      </c>
      <c r="I4" s="131"/>
    </row>
    <row r="5" spans="1:9">
      <c r="A5" s="2"/>
      <c r="B5" s="3"/>
      <c r="C5" s="3"/>
      <c r="D5" s="3"/>
      <c r="E5" s="3"/>
      <c r="F5" s="3"/>
      <c r="G5" s="3"/>
      <c r="H5" s="34"/>
      <c r="I5" s="18"/>
    </row>
    <row r="6" spans="1:9">
      <c r="A6" s="2" t="s">
        <v>29</v>
      </c>
      <c r="B6" s="3"/>
      <c r="C6" s="3"/>
      <c r="D6" s="3"/>
      <c r="E6" s="3"/>
      <c r="F6" s="3"/>
      <c r="G6" s="4"/>
      <c r="H6" s="17">
        <v>15339.88</v>
      </c>
      <c r="I6" s="41"/>
    </row>
    <row r="7" spans="1:9">
      <c r="A7" s="19" t="s">
        <v>17</v>
      </c>
      <c r="B7" s="20"/>
      <c r="C7" s="20"/>
      <c r="D7" s="20"/>
      <c r="E7" s="20"/>
      <c r="F7" s="20"/>
      <c r="G7" s="21"/>
      <c r="H7" s="22">
        <v>118453.56</v>
      </c>
      <c r="I7" s="23"/>
    </row>
    <row r="8" spans="1:9">
      <c r="A8" s="19" t="s">
        <v>18</v>
      </c>
      <c r="B8" s="20"/>
      <c r="C8" s="20"/>
      <c r="D8" s="20"/>
      <c r="E8" s="20"/>
      <c r="F8" s="20"/>
      <c r="G8" s="21"/>
      <c r="H8" s="22">
        <v>113521.25</v>
      </c>
      <c r="I8" s="23"/>
    </row>
    <row r="9" spans="1:9">
      <c r="A9" s="44" t="s">
        <v>1</v>
      </c>
      <c r="B9" s="45"/>
      <c r="C9" s="45"/>
      <c r="D9" s="45"/>
      <c r="E9" s="45"/>
      <c r="F9" s="45"/>
      <c r="G9" s="46"/>
      <c r="H9" s="47">
        <v>0</v>
      </c>
      <c r="I9" s="48"/>
    </row>
    <row r="10" spans="1:9" ht="15.45" thickBot="1">
      <c r="A10" s="36"/>
      <c r="B10" s="133"/>
      <c r="C10" s="133"/>
      <c r="D10" s="133"/>
      <c r="E10" s="133"/>
      <c r="F10" s="133"/>
      <c r="G10" s="37"/>
      <c r="H10" s="36"/>
      <c r="I10" s="37"/>
    </row>
    <row r="11" spans="1:9" ht="15.45" thickBot="1">
      <c r="A11" s="49" t="s">
        <v>19</v>
      </c>
      <c r="B11" s="50"/>
      <c r="C11" s="50"/>
      <c r="D11" s="50"/>
      <c r="E11" s="50"/>
      <c r="F11" s="50"/>
      <c r="G11" s="134"/>
      <c r="H11" s="52">
        <f>H12+H13+H14+H15+H17+H18+H20+H21+H22+H23+H24+H25+H19</f>
        <v>171601.56</v>
      </c>
      <c r="I11" s="53"/>
    </row>
    <row r="12" spans="1:9">
      <c r="A12" s="54" t="s">
        <v>146</v>
      </c>
      <c r="B12" s="55"/>
      <c r="C12" s="55"/>
      <c r="D12" s="55"/>
      <c r="E12" s="55"/>
      <c r="F12" s="55"/>
      <c r="G12" s="55"/>
      <c r="H12" s="57">
        <v>7973.12</v>
      </c>
      <c r="I12" s="58"/>
    </row>
    <row r="13" spans="1:9">
      <c r="A13" s="44" t="s">
        <v>2</v>
      </c>
      <c r="B13" s="45"/>
      <c r="C13" s="45"/>
      <c r="D13" s="45"/>
      <c r="E13" s="45"/>
      <c r="F13" s="45"/>
      <c r="G13" s="132"/>
      <c r="H13" s="42">
        <v>316.3</v>
      </c>
      <c r="I13" s="43"/>
    </row>
    <row r="14" spans="1:9">
      <c r="A14" s="44" t="s">
        <v>3</v>
      </c>
      <c r="B14" s="45"/>
      <c r="C14" s="45"/>
      <c r="D14" s="45"/>
      <c r="E14" s="45"/>
      <c r="F14" s="45"/>
      <c r="G14" s="132"/>
      <c r="H14" s="42">
        <v>1722.06</v>
      </c>
      <c r="I14" s="43"/>
    </row>
    <row r="15" spans="1:9">
      <c r="A15" s="59" t="s">
        <v>4</v>
      </c>
      <c r="B15" s="60"/>
      <c r="C15" s="60"/>
      <c r="D15" s="60"/>
      <c r="E15" s="60"/>
      <c r="F15" s="60"/>
      <c r="G15" s="135"/>
      <c r="H15" s="42"/>
      <c r="I15" s="43"/>
    </row>
    <row r="16" spans="1:9">
      <c r="A16" s="59"/>
      <c r="B16" s="60"/>
      <c r="C16" s="60"/>
      <c r="D16" s="60"/>
      <c r="E16" s="60"/>
      <c r="F16" s="60"/>
      <c r="G16" s="135"/>
      <c r="H16" s="42"/>
      <c r="I16" s="43"/>
    </row>
    <row r="17" spans="1:9">
      <c r="A17" s="44" t="s">
        <v>24</v>
      </c>
      <c r="B17" s="45"/>
      <c r="C17" s="45"/>
      <c r="D17" s="45"/>
      <c r="E17" s="45"/>
      <c r="F17" s="45"/>
      <c r="G17" s="132"/>
      <c r="H17" s="42"/>
      <c r="I17" s="43"/>
    </row>
    <row r="18" spans="1:9">
      <c r="A18" s="65" t="s">
        <v>5</v>
      </c>
      <c r="B18" s="66"/>
      <c r="C18" s="66"/>
      <c r="D18" s="66"/>
      <c r="E18" s="66"/>
      <c r="F18" s="66"/>
      <c r="G18" s="136"/>
      <c r="H18" s="42">
        <v>3559.5</v>
      </c>
      <c r="I18" s="43"/>
    </row>
    <row r="19" spans="1:9">
      <c r="A19" s="44" t="s">
        <v>11</v>
      </c>
      <c r="B19" s="45"/>
      <c r="C19" s="45"/>
      <c r="D19" s="45"/>
      <c r="E19" s="45"/>
      <c r="F19" s="45"/>
      <c r="G19" s="132"/>
      <c r="H19" s="47">
        <v>7814.88</v>
      </c>
      <c r="I19" s="48"/>
    </row>
    <row r="20" spans="1:9">
      <c r="A20" s="69" t="s">
        <v>51</v>
      </c>
      <c r="B20" s="70"/>
      <c r="C20" s="70"/>
      <c r="D20" s="70"/>
      <c r="E20" s="70"/>
      <c r="F20" s="70"/>
      <c r="G20" s="70"/>
      <c r="H20" s="78">
        <v>10600</v>
      </c>
      <c r="I20" s="79"/>
    </row>
    <row r="21" spans="1:9">
      <c r="A21" s="69" t="s">
        <v>35</v>
      </c>
      <c r="B21" s="70"/>
      <c r="C21" s="70"/>
      <c r="D21" s="70"/>
      <c r="E21" s="70"/>
      <c r="F21" s="70"/>
      <c r="G21" s="70"/>
      <c r="H21" s="36">
        <v>0</v>
      </c>
      <c r="I21" s="37"/>
    </row>
    <row r="22" spans="1:9">
      <c r="A22" s="69" t="s">
        <v>25</v>
      </c>
      <c r="B22" s="70"/>
      <c r="C22" s="70"/>
      <c r="D22" s="70"/>
      <c r="E22" s="70"/>
      <c r="F22" s="70"/>
      <c r="G22" s="70"/>
      <c r="H22" s="106">
        <v>2357.63</v>
      </c>
      <c r="I22" s="107"/>
    </row>
    <row r="23" spans="1:9">
      <c r="A23" s="69" t="s">
        <v>6</v>
      </c>
      <c r="B23" s="70"/>
      <c r="C23" s="70"/>
      <c r="D23" s="70"/>
      <c r="E23" s="70"/>
      <c r="F23" s="70"/>
      <c r="G23" s="70"/>
      <c r="H23" s="78">
        <v>40341</v>
      </c>
      <c r="I23" s="79"/>
    </row>
    <row r="24" spans="1:9">
      <c r="A24" s="69" t="s">
        <v>12</v>
      </c>
      <c r="B24" s="70"/>
      <c r="C24" s="70"/>
      <c r="D24" s="70"/>
      <c r="E24" s="70"/>
      <c r="F24" s="70"/>
      <c r="G24" s="70"/>
      <c r="H24" s="36">
        <v>74152.31</v>
      </c>
      <c r="I24" s="37"/>
    </row>
    <row r="25" spans="1:9" ht="15.45" thickBot="1">
      <c r="A25" s="69" t="s">
        <v>7</v>
      </c>
      <c r="B25" s="70"/>
      <c r="C25" s="70"/>
      <c r="D25" s="70"/>
      <c r="E25" s="70"/>
      <c r="F25" s="70"/>
      <c r="G25" s="70"/>
      <c r="H25" s="106">
        <v>22764.76</v>
      </c>
      <c r="I25" s="107"/>
    </row>
    <row r="26" spans="1:9" ht="15.45" thickBot="1">
      <c r="A26" s="49" t="s">
        <v>14</v>
      </c>
      <c r="B26" s="50"/>
      <c r="C26" s="50"/>
      <c r="D26" s="50"/>
      <c r="E26" s="50"/>
      <c r="F26" s="50"/>
      <c r="G26" s="51"/>
      <c r="H26" s="52">
        <v>164456.1</v>
      </c>
      <c r="I26" s="62"/>
    </row>
    <row r="27" spans="1:9" ht="15.45" thickBot="1">
      <c r="A27" s="96"/>
      <c r="B27" s="97"/>
      <c r="C27" s="97"/>
      <c r="D27" s="97"/>
      <c r="E27" s="97"/>
      <c r="F27" s="97"/>
      <c r="G27" s="98"/>
      <c r="H27" s="96"/>
      <c r="I27" s="98"/>
    </row>
    <row r="28" spans="1:9">
      <c r="A28" s="31" t="s">
        <v>36</v>
      </c>
      <c r="B28" s="32"/>
      <c r="C28" s="32"/>
      <c r="D28" s="32"/>
      <c r="E28" s="32"/>
      <c r="F28" s="32"/>
      <c r="G28" s="33"/>
      <c r="H28" s="123">
        <v>5335.56</v>
      </c>
      <c r="I28" s="124"/>
    </row>
    <row r="29" spans="1:9">
      <c r="A29" s="74" t="s">
        <v>20</v>
      </c>
      <c r="B29" s="3"/>
      <c r="C29" s="3"/>
      <c r="D29" s="3"/>
      <c r="E29" s="3"/>
      <c r="F29" s="3"/>
      <c r="G29" s="4"/>
      <c r="H29" s="17">
        <v>41200.800000000003</v>
      </c>
      <c r="I29" s="41"/>
    </row>
    <row r="30" spans="1:9" ht="15.45" thickBot="1">
      <c r="A30" s="137" t="s">
        <v>21</v>
      </c>
      <c r="B30" s="138"/>
      <c r="C30" s="138"/>
      <c r="D30" s="138"/>
      <c r="E30" s="138"/>
      <c r="F30" s="138"/>
      <c r="G30" s="139"/>
      <c r="H30" s="99">
        <v>39485.230000000003</v>
      </c>
      <c r="I30" s="100"/>
    </row>
    <row r="31" spans="1:9" ht="15.45" thickBot="1">
      <c r="A31" s="140"/>
      <c r="B31" s="141"/>
      <c r="C31" s="141"/>
      <c r="D31" s="141"/>
      <c r="E31" s="141"/>
      <c r="F31" s="141"/>
      <c r="G31" s="142"/>
      <c r="H31" s="26"/>
      <c r="I31" s="28"/>
    </row>
    <row r="32" spans="1:9" ht="15.45" thickBot="1">
      <c r="A32" s="7" t="s">
        <v>8</v>
      </c>
      <c r="B32" s="8"/>
      <c r="C32" s="8"/>
      <c r="D32" s="8"/>
      <c r="E32" s="8"/>
      <c r="F32" s="8"/>
      <c r="G32" s="8"/>
      <c r="H32" s="143">
        <f>H11</f>
        <v>171601.56</v>
      </c>
      <c r="I32" s="144"/>
    </row>
    <row r="33" spans="1:9">
      <c r="A33" s="12"/>
      <c r="B33" s="13"/>
      <c r="C33" s="13"/>
      <c r="D33" s="13"/>
      <c r="E33" s="13"/>
      <c r="F33" s="13"/>
      <c r="G33" s="13"/>
      <c r="H33" s="12"/>
      <c r="I33" s="14"/>
    </row>
    <row r="34" spans="1:9">
      <c r="A34" s="2" t="s">
        <v>31</v>
      </c>
      <c r="B34" s="3"/>
      <c r="C34" s="3"/>
      <c r="D34" s="3"/>
      <c r="E34" s="3"/>
      <c r="F34" s="3"/>
      <c r="G34" s="3"/>
      <c r="H34" s="17">
        <f>H4+H11-H26</f>
        <v>29367.979999999981</v>
      </c>
      <c r="I34" s="41"/>
    </row>
    <row r="35" spans="1:9">
      <c r="A35" s="2" t="s">
        <v>32</v>
      </c>
      <c r="B35" s="3"/>
      <c r="C35" s="3"/>
      <c r="D35" s="3"/>
      <c r="E35" s="3"/>
      <c r="F35" s="3"/>
      <c r="G35" s="3"/>
      <c r="H35" s="17">
        <f>H6+H7-H8-H9</f>
        <v>20272.190000000002</v>
      </c>
      <c r="I35" s="41"/>
    </row>
    <row r="36" spans="1:9">
      <c r="A36" s="74" t="s">
        <v>33</v>
      </c>
      <c r="B36" s="3"/>
      <c r="C36" s="3"/>
      <c r="D36" s="3"/>
      <c r="E36" s="3"/>
      <c r="F36" s="3"/>
      <c r="G36" s="3"/>
      <c r="H36" s="17">
        <f>H28+H29-H30</f>
        <v>7051.1299999999974</v>
      </c>
      <c r="I36" s="41"/>
    </row>
    <row r="37" spans="1:9">
      <c r="A37" s="145"/>
      <c r="B37" s="146"/>
      <c r="C37" s="146"/>
      <c r="D37" s="146"/>
      <c r="E37" s="146"/>
      <c r="F37" s="146"/>
      <c r="G37" s="74"/>
      <c r="H37" s="34"/>
      <c r="I37" s="18"/>
    </row>
    <row r="38" spans="1:9">
      <c r="A38" s="44" t="s">
        <v>13</v>
      </c>
      <c r="B38" s="45"/>
      <c r="C38" s="45"/>
      <c r="D38" s="45"/>
      <c r="E38" s="45"/>
      <c r="F38" s="45"/>
      <c r="G38" s="132"/>
      <c r="H38" s="42"/>
      <c r="I38" s="43"/>
    </row>
    <row r="39" spans="1:9">
      <c r="A39" s="69" t="s">
        <v>9</v>
      </c>
      <c r="B39" s="70"/>
      <c r="C39" s="70"/>
      <c r="D39" s="70"/>
      <c r="E39" s="70"/>
      <c r="F39" s="70"/>
      <c r="G39" s="70"/>
      <c r="H39" s="17">
        <v>16.079999999999998</v>
      </c>
      <c r="I39" s="41"/>
    </row>
    <row r="40" spans="1:9" ht="15.45" thickBot="1">
      <c r="A40" s="87" t="s">
        <v>15</v>
      </c>
      <c r="B40" s="88"/>
      <c r="C40" s="88"/>
      <c r="D40" s="88"/>
      <c r="E40" s="88"/>
      <c r="F40" s="88"/>
      <c r="G40" s="88"/>
      <c r="H40" s="90">
        <f>(H7+H11+H29)/(H8+H9+H26+H30)*H39</f>
        <v>16.778655278363832</v>
      </c>
      <c r="I40" s="91"/>
    </row>
    <row r="43" spans="1:9">
      <c r="A43" s="68" t="s">
        <v>10</v>
      </c>
      <c r="B43" s="68"/>
      <c r="C43" s="68"/>
      <c r="G43" s="68" t="s">
        <v>16</v>
      </c>
      <c r="H43" s="68"/>
      <c r="I43" s="68"/>
    </row>
  </sheetData>
  <mergeCells count="78">
    <mergeCell ref="A4:G4"/>
    <mergeCell ref="H4:I4"/>
    <mergeCell ref="A5:G5"/>
    <mergeCell ref="H5:I5"/>
    <mergeCell ref="A1:I1"/>
    <mergeCell ref="C2:F2"/>
    <mergeCell ref="A3:G3"/>
    <mergeCell ref="H3:I3"/>
    <mergeCell ref="A8:G8"/>
    <mergeCell ref="H8:I8"/>
    <mergeCell ref="A9:G9"/>
    <mergeCell ref="H9:I9"/>
    <mergeCell ref="A6:G6"/>
    <mergeCell ref="H6:I6"/>
    <mergeCell ref="A7:G7"/>
    <mergeCell ref="H7:I7"/>
    <mergeCell ref="A12:G12"/>
    <mergeCell ref="H12:I12"/>
    <mergeCell ref="A13:G13"/>
    <mergeCell ref="H13:I13"/>
    <mergeCell ref="A10:G10"/>
    <mergeCell ref="H10:I10"/>
    <mergeCell ref="A11:G11"/>
    <mergeCell ref="H11:I11"/>
    <mergeCell ref="A17:G17"/>
    <mergeCell ref="H17:I17"/>
    <mergeCell ref="A18:G18"/>
    <mergeCell ref="H18:I18"/>
    <mergeCell ref="A14:G14"/>
    <mergeCell ref="H14:I14"/>
    <mergeCell ref="A15:G16"/>
    <mergeCell ref="H15:I16"/>
    <mergeCell ref="A21:G21"/>
    <mergeCell ref="H21:I21"/>
    <mergeCell ref="A22:G22"/>
    <mergeCell ref="H22:I22"/>
    <mergeCell ref="A19:G19"/>
    <mergeCell ref="H19:I19"/>
    <mergeCell ref="A20:G20"/>
    <mergeCell ref="H20:I20"/>
    <mergeCell ref="A25:G25"/>
    <mergeCell ref="H25:I25"/>
    <mergeCell ref="A26:G26"/>
    <mergeCell ref="H26:I26"/>
    <mergeCell ref="A23:G23"/>
    <mergeCell ref="H23:I23"/>
    <mergeCell ref="A24:G24"/>
    <mergeCell ref="H24:I24"/>
    <mergeCell ref="A29:G29"/>
    <mergeCell ref="H29:I29"/>
    <mergeCell ref="A30:G30"/>
    <mergeCell ref="H30:I30"/>
    <mergeCell ref="A27:G27"/>
    <mergeCell ref="H27:I27"/>
    <mergeCell ref="A28:G28"/>
    <mergeCell ref="H28:I28"/>
    <mergeCell ref="A33:G33"/>
    <mergeCell ref="H33:I33"/>
    <mergeCell ref="A34:G34"/>
    <mergeCell ref="H34:I34"/>
    <mergeCell ref="A31:G31"/>
    <mergeCell ref="H31:I31"/>
    <mergeCell ref="A32:G32"/>
    <mergeCell ref="H32:I32"/>
    <mergeCell ref="A37:G37"/>
    <mergeCell ref="H37:I37"/>
    <mergeCell ref="A38:G38"/>
    <mergeCell ref="H38:I38"/>
    <mergeCell ref="A35:G35"/>
    <mergeCell ref="H35:I35"/>
    <mergeCell ref="A36:G36"/>
    <mergeCell ref="H36:I36"/>
    <mergeCell ref="A43:C43"/>
    <mergeCell ref="G43:I43"/>
    <mergeCell ref="A39:G39"/>
    <mergeCell ref="H39:I39"/>
    <mergeCell ref="A40:G40"/>
    <mergeCell ref="H40:I40"/>
  </mergeCells>
  <phoneticPr fontId="0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43"/>
  <sheetViews>
    <sheetView workbookViewId="0">
      <selection activeCell="M14" sqref="M14"/>
    </sheetView>
  </sheetViews>
  <sheetFormatPr defaultRowHeight="14.7"/>
  <sheetData>
    <row r="1" spans="1:9" ht="18.399999999999999">
      <c r="A1" s="24" t="s">
        <v>147</v>
      </c>
      <c r="B1" s="24"/>
      <c r="C1" s="24"/>
      <c r="D1" s="24"/>
      <c r="E1" s="24"/>
      <c r="F1" s="24"/>
      <c r="G1" s="24"/>
      <c r="H1" s="24"/>
      <c r="I1" s="24"/>
    </row>
    <row r="2" spans="1:9" ht="15.45" thickBot="1">
      <c r="C2" s="25" t="s">
        <v>49</v>
      </c>
      <c r="D2" s="25"/>
      <c r="E2" s="25"/>
      <c r="F2" s="25"/>
    </row>
    <row r="3" spans="1:9" ht="15.45" thickBot="1">
      <c r="A3" s="26"/>
      <c r="B3" s="27"/>
      <c r="C3" s="27"/>
      <c r="D3" s="27"/>
      <c r="E3" s="27"/>
      <c r="F3" s="27"/>
      <c r="G3" s="28"/>
      <c r="H3" s="96" t="s">
        <v>0</v>
      </c>
      <c r="I3" s="98"/>
    </row>
    <row r="4" spans="1:9">
      <c r="A4" s="2" t="s">
        <v>148</v>
      </c>
      <c r="B4" s="3"/>
      <c r="C4" s="3"/>
      <c r="D4" s="3"/>
      <c r="E4" s="3"/>
      <c r="F4" s="3"/>
      <c r="G4" s="4"/>
      <c r="H4" s="5">
        <v>50749.120000000003</v>
      </c>
      <c r="I4" s="6"/>
    </row>
    <row r="5" spans="1:9">
      <c r="A5" s="145"/>
      <c r="B5" s="146"/>
      <c r="C5" s="146"/>
      <c r="D5" s="146"/>
      <c r="E5" s="146"/>
      <c r="F5" s="146"/>
      <c r="G5" s="189"/>
      <c r="H5" s="42"/>
      <c r="I5" s="43"/>
    </row>
    <row r="6" spans="1:9">
      <c r="A6" s="2" t="s">
        <v>149</v>
      </c>
      <c r="B6" s="3"/>
      <c r="C6" s="3"/>
      <c r="D6" s="3"/>
      <c r="E6" s="3"/>
      <c r="F6" s="3"/>
      <c r="G6" s="4"/>
      <c r="H6" s="17">
        <v>46761.56</v>
      </c>
      <c r="I6" s="41"/>
    </row>
    <row r="7" spans="1:9">
      <c r="A7" s="19" t="s">
        <v>17</v>
      </c>
      <c r="B7" s="20"/>
      <c r="C7" s="20"/>
      <c r="D7" s="20"/>
      <c r="E7" s="20"/>
      <c r="F7" s="20"/>
      <c r="G7" s="21"/>
      <c r="H7" s="22">
        <v>127941.24</v>
      </c>
      <c r="I7" s="23"/>
    </row>
    <row r="8" spans="1:9">
      <c r="A8" s="19" t="s">
        <v>18</v>
      </c>
      <c r="B8" s="20"/>
      <c r="C8" s="20"/>
      <c r="D8" s="20"/>
      <c r="E8" s="20"/>
      <c r="F8" s="20"/>
      <c r="G8" s="21"/>
      <c r="H8" s="219">
        <v>121722.35</v>
      </c>
      <c r="I8" s="220"/>
    </row>
    <row r="9" spans="1:9">
      <c r="A9" s="69" t="s">
        <v>1</v>
      </c>
      <c r="B9" s="70"/>
      <c r="C9" s="70"/>
      <c r="D9" s="70"/>
      <c r="E9" s="70"/>
      <c r="F9" s="70"/>
      <c r="G9" s="71"/>
      <c r="H9" s="78">
        <v>16080</v>
      </c>
      <c r="I9" s="79"/>
    </row>
    <row r="10" spans="1:9" ht="15.45" thickBot="1">
      <c r="A10" s="36"/>
      <c r="B10" s="133"/>
      <c r="C10" s="133"/>
      <c r="D10" s="133"/>
      <c r="E10" s="133"/>
      <c r="F10" s="133"/>
      <c r="G10" s="37"/>
      <c r="H10" s="36"/>
      <c r="I10" s="37"/>
    </row>
    <row r="11" spans="1:9" ht="15.45" thickBot="1">
      <c r="A11" s="49" t="s">
        <v>19</v>
      </c>
      <c r="B11" s="50"/>
      <c r="C11" s="50"/>
      <c r="D11" s="50"/>
      <c r="E11" s="50"/>
      <c r="F11" s="50"/>
      <c r="G11" s="51"/>
      <c r="H11" s="52">
        <f>H12+H13+H14+H15+H17+H18+H20+H21+H22+H23+H24+H25+H19</f>
        <v>150191.63999999998</v>
      </c>
      <c r="I11" s="53"/>
    </row>
    <row r="12" spans="1:9">
      <c r="A12" s="54" t="s">
        <v>150</v>
      </c>
      <c r="B12" s="55"/>
      <c r="C12" s="55"/>
      <c r="D12" s="55"/>
      <c r="E12" s="55"/>
      <c r="F12" s="55"/>
      <c r="G12" s="56"/>
      <c r="H12" s="57">
        <v>1821.97</v>
      </c>
      <c r="I12" s="58"/>
    </row>
    <row r="13" spans="1:9">
      <c r="A13" s="44" t="s">
        <v>2</v>
      </c>
      <c r="B13" s="45"/>
      <c r="C13" s="45"/>
      <c r="D13" s="45"/>
      <c r="E13" s="45"/>
      <c r="F13" s="45"/>
      <c r="G13" s="46"/>
      <c r="H13" s="42">
        <v>341.21</v>
      </c>
      <c r="I13" s="43"/>
    </row>
    <row r="14" spans="1:9">
      <c r="A14" s="44" t="s">
        <v>3</v>
      </c>
      <c r="B14" s="45"/>
      <c r="C14" s="45"/>
      <c r="D14" s="45"/>
      <c r="E14" s="45"/>
      <c r="F14" s="45"/>
      <c r="G14" s="46"/>
      <c r="H14" s="42">
        <v>1857.69</v>
      </c>
      <c r="I14" s="43"/>
    </row>
    <row r="15" spans="1:9">
      <c r="A15" s="59" t="s">
        <v>4</v>
      </c>
      <c r="B15" s="60"/>
      <c r="C15" s="60"/>
      <c r="D15" s="60"/>
      <c r="E15" s="60"/>
      <c r="F15" s="60"/>
      <c r="G15" s="61"/>
      <c r="H15" s="42"/>
      <c r="I15" s="43"/>
    </row>
    <row r="16" spans="1:9">
      <c r="A16" s="59"/>
      <c r="B16" s="60"/>
      <c r="C16" s="60"/>
      <c r="D16" s="60"/>
      <c r="E16" s="60"/>
      <c r="F16" s="60"/>
      <c r="G16" s="61"/>
      <c r="H16" s="42"/>
      <c r="I16" s="43"/>
    </row>
    <row r="17" spans="1:9">
      <c r="A17" s="44" t="s">
        <v>24</v>
      </c>
      <c r="B17" s="45"/>
      <c r="C17" s="45"/>
      <c r="D17" s="45"/>
      <c r="E17" s="45"/>
      <c r="F17" s="45"/>
      <c r="G17" s="46"/>
      <c r="H17" s="42">
        <v>0</v>
      </c>
      <c r="I17" s="43"/>
    </row>
    <row r="18" spans="1:9">
      <c r="A18" s="65" t="s">
        <v>5</v>
      </c>
      <c r="B18" s="66"/>
      <c r="C18" s="66"/>
      <c r="D18" s="66"/>
      <c r="E18" s="66"/>
      <c r="F18" s="66"/>
      <c r="G18" s="67"/>
      <c r="H18" s="42">
        <v>3684.6</v>
      </c>
      <c r="I18" s="43"/>
    </row>
    <row r="19" spans="1:9">
      <c r="A19" s="44" t="s">
        <v>11</v>
      </c>
      <c r="B19" s="45"/>
      <c r="C19" s="45"/>
      <c r="D19" s="45"/>
      <c r="E19" s="45"/>
      <c r="F19" s="45"/>
      <c r="G19" s="46"/>
      <c r="H19" s="47">
        <v>1490.4</v>
      </c>
      <c r="I19" s="48"/>
    </row>
    <row r="20" spans="1:9">
      <c r="A20" s="69" t="s">
        <v>93</v>
      </c>
      <c r="B20" s="70"/>
      <c r="C20" s="70"/>
      <c r="D20" s="70"/>
      <c r="E20" s="70"/>
      <c r="F20" s="70"/>
      <c r="G20" s="71"/>
      <c r="H20" s="78">
        <v>6847</v>
      </c>
      <c r="I20" s="79"/>
    </row>
    <row r="21" spans="1:9">
      <c r="A21" s="69" t="s">
        <v>35</v>
      </c>
      <c r="B21" s="70"/>
      <c r="C21" s="70"/>
      <c r="D21" s="70"/>
      <c r="E21" s="70"/>
      <c r="F21" s="70"/>
      <c r="G21" s="71"/>
      <c r="H21" s="36"/>
      <c r="I21" s="37"/>
    </row>
    <row r="22" spans="1:9">
      <c r="A22" s="69" t="s">
        <v>25</v>
      </c>
      <c r="B22" s="70"/>
      <c r="C22" s="70"/>
      <c r="D22" s="70"/>
      <c r="E22" s="70"/>
      <c r="F22" s="70"/>
      <c r="G22" s="71"/>
      <c r="H22" s="106">
        <v>2369.5</v>
      </c>
      <c r="I22" s="107"/>
    </row>
    <row r="23" spans="1:9">
      <c r="A23" s="69" t="s">
        <v>6</v>
      </c>
      <c r="B23" s="70"/>
      <c r="C23" s="70"/>
      <c r="D23" s="70"/>
      <c r="E23" s="70"/>
      <c r="F23" s="70"/>
      <c r="G23" s="71"/>
      <c r="H23" s="36">
        <v>41758.800000000003</v>
      </c>
      <c r="I23" s="37"/>
    </row>
    <row r="24" spans="1:9">
      <c r="A24" s="69" t="s">
        <v>134</v>
      </c>
      <c r="B24" s="70"/>
      <c r="C24" s="70"/>
      <c r="D24" s="70"/>
      <c r="E24" s="70"/>
      <c r="F24" s="70"/>
      <c r="G24" s="71"/>
      <c r="H24" s="36">
        <v>68875.649999999994</v>
      </c>
      <c r="I24" s="37"/>
    </row>
    <row r="25" spans="1:9" ht="15.45" thickBot="1">
      <c r="A25" s="69" t="s">
        <v>7</v>
      </c>
      <c r="B25" s="70"/>
      <c r="C25" s="70"/>
      <c r="D25" s="70"/>
      <c r="E25" s="70"/>
      <c r="F25" s="70"/>
      <c r="G25" s="71"/>
      <c r="H25" s="106">
        <v>21144.82</v>
      </c>
      <c r="I25" s="107"/>
    </row>
    <row r="26" spans="1:9" ht="15.45" thickBot="1">
      <c r="A26" s="49" t="s">
        <v>98</v>
      </c>
      <c r="B26" s="50"/>
      <c r="C26" s="50"/>
      <c r="D26" s="50"/>
      <c r="E26" s="50"/>
      <c r="F26" s="50"/>
      <c r="G26" s="51"/>
      <c r="H26" s="116">
        <v>143188.54999999999</v>
      </c>
      <c r="I26" s="117"/>
    </row>
    <row r="27" spans="1:9" ht="15.45" thickBot="1">
      <c r="A27" s="26"/>
      <c r="B27" s="27"/>
      <c r="C27" s="27"/>
      <c r="D27" s="27"/>
      <c r="E27" s="27"/>
      <c r="F27" s="27"/>
      <c r="G27" s="28"/>
      <c r="H27" s="26"/>
      <c r="I27" s="28"/>
    </row>
    <row r="28" spans="1:9" ht="15.45" thickBot="1">
      <c r="A28" s="7" t="s">
        <v>135</v>
      </c>
      <c r="B28" s="8"/>
      <c r="C28" s="8"/>
      <c r="D28" s="8"/>
      <c r="E28" s="8"/>
      <c r="F28" s="8"/>
      <c r="G28" s="9"/>
      <c r="H28" s="10">
        <v>9078.6</v>
      </c>
      <c r="I28" s="11"/>
    </row>
    <row r="29" spans="1:9" ht="15.45" thickBot="1">
      <c r="A29" s="7" t="s">
        <v>20</v>
      </c>
      <c r="B29" s="8"/>
      <c r="C29" s="8"/>
      <c r="D29" s="8"/>
      <c r="E29" s="8"/>
      <c r="F29" s="8"/>
      <c r="G29" s="9"/>
      <c r="H29" s="10">
        <v>44500.800000000003</v>
      </c>
      <c r="I29" s="11"/>
    </row>
    <row r="30" spans="1:9" ht="15.45" thickBot="1">
      <c r="A30" s="7" t="s">
        <v>21</v>
      </c>
      <c r="B30" s="8"/>
      <c r="C30" s="8"/>
      <c r="D30" s="8"/>
      <c r="E30" s="8"/>
      <c r="F30" s="8"/>
      <c r="G30" s="9"/>
      <c r="H30" s="10">
        <v>42369.83</v>
      </c>
      <c r="I30" s="11"/>
    </row>
    <row r="31" spans="1:9" ht="15.45" thickBot="1">
      <c r="A31" s="96"/>
      <c r="B31" s="97"/>
      <c r="C31" s="97"/>
      <c r="D31" s="97"/>
      <c r="E31" s="97"/>
      <c r="F31" s="97"/>
      <c r="G31" s="98"/>
      <c r="H31" s="113"/>
      <c r="I31" s="114"/>
    </row>
    <row r="32" spans="1:9" ht="15.45" thickBot="1">
      <c r="A32" s="137" t="s">
        <v>8</v>
      </c>
      <c r="B32" s="138"/>
      <c r="C32" s="138"/>
      <c r="D32" s="138"/>
      <c r="E32" s="138"/>
      <c r="F32" s="138"/>
      <c r="G32" s="139"/>
      <c r="H32" s="10">
        <f>H11</f>
        <v>150191.63999999998</v>
      </c>
      <c r="I32" s="98"/>
    </row>
    <row r="33" spans="1:9">
      <c r="A33" s="12"/>
      <c r="B33" s="13"/>
      <c r="C33" s="13"/>
      <c r="D33" s="13"/>
      <c r="E33" s="13"/>
      <c r="F33" s="13"/>
      <c r="G33" s="14"/>
      <c r="H33" s="173"/>
      <c r="I33" s="174"/>
    </row>
    <row r="34" spans="1:9">
      <c r="A34" s="2" t="s">
        <v>151</v>
      </c>
      <c r="B34" s="3"/>
      <c r="C34" s="3"/>
      <c r="D34" s="3"/>
      <c r="E34" s="3"/>
      <c r="F34" s="3"/>
      <c r="G34" s="4"/>
      <c r="H34" s="5">
        <f>H4+H11-H26</f>
        <v>57752.209999999992</v>
      </c>
      <c r="I34" s="6"/>
    </row>
    <row r="35" spans="1:9">
      <c r="A35" s="2" t="s">
        <v>81</v>
      </c>
      <c r="B35" s="3"/>
      <c r="C35" s="3"/>
      <c r="D35" s="3"/>
      <c r="E35" s="3"/>
      <c r="F35" s="3"/>
      <c r="G35" s="4"/>
      <c r="H35" s="17">
        <f>H6+H8+H9-H7</f>
        <v>56622.67</v>
      </c>
      <c r="I35" s="41"/>
    </row>
    <row r="36" spans="1:9">
      <c r="A36" s="2" t="s">
        <v>127</v>
      </c>
      <c r="B36" s="3"/>
      <c r="C36" s="3"/>
      <c r="D36" s="3"/>
      <c r="E36" s="3"/>
      <c r="F36" s="3"/>
      <c r="G36" s="4"/>
      <c r="H36" s="17">
        <f>H28+H29-H30</f>
        <v>11209.57</v>
      </c>
      <c r="I36" s="41"/>
    </row>
    <row r="37" spans="1:9">
      <c r="A37" s="34"/>
      <c r="B37" s="35"/>
      <c r="C37" s="35"/>
      <c r="D37" s="35"/>
      <c r="E37" s="35"/>
      <c r="F37" s="35"/>
      <c r="G37" s="18"/>
      <c r="H37" s="34"/>
      <c r="I37" s="18"/>
    </row>
    <row r="38" spans="1:9">
      <c r="A38" s="44" t="s">
        <v>13</v>
      </c>
      <c r="B38" s="45"/>
      <c r="C38" s="45"/>
      <c r="D38" s="45"/>
      <c r="E38" s="45"/>
      <c r="F38" s="45"/>
      <c r="G38" s="46"/>
      <c r="H38" s="173"/>
      <c r="I38" s="174"/>
    </row>
    <row r="39" spans="1:9">
      <c r="A39" s="69" t="s">
        <v>9</v>
      </c>
      <c r="B39" s="70"/>
      <c r="C39" s="70"/>
      <c r="D39" s="70"/>
      <c r="E39" s="70"/>
      <c r="F39" s="70"/>
      <c r="G39" s="71"/>
      <c r="H39" s="17">
        <v>14.5</v>
      </c>
      <c r="I39" s="41"/>
    </row>
    <row r="40" spans="1:9" ht="15.45" thickBot="1">
      <c r="A40" s="87" t="s">
        <v>15</v>
      </c>
      <c r="B40" s="88"/>
      <c r="C40" s="88"/>
      <c r="D40" s="88"/>
      <c r="E40" s="88"/>
      <c r="F40" s="88"/>
      <c r="G40" s="89"/>
      <c r="H40" s="222">
        <f>(H7+H11+H29)/(H8+H9+H26+H30)*H39</f>
        <v>14.467397942848532</v>
      </c>
      <c r="I40" s="223"/>
    </row>
    <row r="43" spans="1:9">
      <c r="A43" s="68" t="s">
        <v>10</v>
      </c>
      <c r="B43" s="68"/>
      <c r="C43" s="68"/>
      <c r="G43" s="68" t="s">
        <v>16</v>
      </c>
      <c r="H43" s="68"/>
      <c r="I43" s="68"/>
    </row>
  </sheetData>
  <mergeCells count="78">
    <mergeCell ref="A4:G4"/>
    <mergeCell ref="H4:I4"/>
    <mergeCell ref="A5:G5"/>
    <mergeCell ref="H5:I5"/>
    <mergeCell ref="A1:I1"/>
    <mergeCell ref="C2:F2"/>
    <mergeCell ref="A3:G3"/>
    <mergeCell ref="H3:I3"/>
    <mergeCell ref="A8:G8"/>
    <mergeCell ref="H8:I8"/>
    <mergeCell ref="A9:G9"/>
    <mergeCell ref="H9:I9"/>
    <mergeCell ref="A6:G6"/>
    <mergeCell ref="H6:I6"/>
    <mergeCell ref="A7:G7"/>
    <mergeCell ref="H7:I7"/>
    <mergeCell ref="A12:G12"/>
    <mergeCell ref="H12:I12"/>
    <mergeCell ref="A13:G13"/>
    <mergeCell ref="H13:I13"/>
    <mergeCell ref="A10:G10"/>
    <mergeCell ref="H10:I10"/>
    <mergeCell ref="A11:G11"/>
    <mergeCell ref="H11:I11"/>
    <mergeCell ref="A17:G17"/>
    <mergeCell ref="H17:I17"/>
    <mergeCell ref="A18:G18"/>
    <mergeCell ref="H18:I18"/>
    <mergeCell ref="A14:G14"/>
    <mergeCell ref="H14:I14"/>
    <mergeCell ref="A15:G16"/>
    <mergeCell ref="H15:I16"/>
    <mergeCell ref="A21:G21"/>
    <mergeCell ref="H21:I21"/>
    <mergeCell ref="A22:G22"/>
    <mergeCell ref="H22:I22"/>
    <mergeCell ref="A19:G19"/>
    <mergeCell ref="H19:I19"/>
    <mergeCell ref="A20:G20"/>
    <mergeCell ref="H20:I20"/>
    <mergeCell ref="A25:G25"/>
    <mergeCell ref="H25:I25"/>
    <mergeCell ref="A26:G26"/>
    <mergeCell ref="H26:I26"/>
    <mergeCell ref="A23:G23"/>
    <mergeCell ref="H23:I23"/>
    <mergeCell ref="A24:G24"/>
    <mergeCell ref="H24:I24"/>
    <mergeCell ref="A29:G29"/>
    <mergeCell ref="H29:I29"/>
    <mergeCell ref="A30:G30"/>
    <mergeCell ref="H30:I30"/>
    <mergeCell ref="A27:G27"/>
    <mergeCell ref="H27:I27"/>
    <mergeCell ref="A28:G28"/>
    <mergeCell ref="H28:I28"/>
    <mergeCell ref="A33:G33"/>
    <mergeCell ref="H33:I33"/>
    <mergeCell ref="A34:G34"/>
    <mergeCell ref="H34:I34"/>
    <mergeCell ref="A31:G31"/>
    <mergeCell ref="H31:I31"/>
    <mergeCell ref="A32:G32"/>
    <mergeCell ref="H32:I32"/>
    <mergeCell ref="A37:G37"/>
    <mergeCell ref="H37:I37"/>
    <mergeCell ref="A38:G38"/>
    <mergeCell ref="H38:I38"/>
    <mergeCell ref="A35:G35"/>
    <mergeCell ref="H35:I35"/>
    <mergeCell ref="A36:G36"/>
    <mergeCell ref="H36:I36"/>
    <mergeCell ref="A43:C43"/>
    <mergeCell ref="G43:I43"/>
    <mergeCell ref="A39:G39"/>
    <mergeCell ref="H39:I39"/>
    <mergeCell ref="A40:G40"/>
    <mergeCell ref="H40:I40"/>
  </mergeCells>
  <phoneticPr fontId="0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46"/>
  <sheetViews>
    <sheetView workbookViewId="0">
      <selection activeCell="L22" sqref="L22"/>
    </sheetView>
  </sheetViews>
  <sheetFormatPr defaultRowHeight="14.7"/>
  <sheetData>
    <row r="1" spans="1:9" ht="18.399999999999999">
      <c r="A1" s="24" t="s">
        <v>152</v>
      </c>
      <c r="B1" s="24"/>
      <c r="C1" s="24"/>
      <c r="D1" s="24"/>
      <c r="E1" s="24"/>
      <c r="F1" s="24"/>
      <c r="G1" s="24"/>
      <c r="H1" s="24"/>
      <c r="I1" s="24"/>
    </row>
    <row r="2" spans="1:9" ht="15.45" thickBot="1">
      <c r="C2" s="25" t="s">
        <v>27</v>
      </c>
      <c r="D2" s="25"/>
      <c r="E2" s="25"/>
      <c r="F2" s="25"/>
    </row>
    <row r="3" spans="1:9" ht="15.45" thickBot="1">
      <c r="A3" s="26"/>
      <c r="B3" s="27"/>
      <c r="C3" s="27"/>
      <c r="D3" s="27"/>
      <c r="E3" s="27"/>
      <c r="F3" s="27"/>
      <c r="G3" s="28"/>
      <c r="H3" s="96" t="s">
        <v>0</v>
      </c>
      <c r="I3" s="98"/>
    </row>
    <row r="4" spans="1:9">
      <c r="A4" s="2" t="s">
        <v>63</v>
      </c>
      <c r="B4" s="3"/>
      <c r="C4" s="3"/>
      <c r="D4" s="3"/>
      <c r="E4" s="3"/>
      <c r="F4" s="3"/>
      <c r="G4" s="3"/>
      <c r="H4" s="5">
        <v>178223.35999999999</v>
      </c>
      <c r="I4" s="100"/>
    </row>
    <row r="5" spans="1:9">
      <c r="A5" s="34"/>
      <c r="B5" s="35"/>
      <c r="C5" s="35"/>
      <c r="D5" s="35"/>
      <c r="E5" s="35"/>
      <c r="F5" s="35"/>
      <c r="G5" s="18"/>
      <c r="H5" s="34"/>
      <c r="I5" s="18"/>
    </row>
    <row r="6" spans="1:9">
      <c r="A6" s="2" t="s">
        <v>129</v>
      </c>
      <c r="B6" s="3"/>
      <c r="C6" s="3"/>
      <c r="D6" s="3"/>
      <c r="E6" s="3"/>
      <c r="F6" s="3"/>
      <c r="G6" s="4"/>
      <c r="H6" s="34">
        <v>8550.32</v>
      </c>
      <c r="I6" s="18"/>
    </row>
    <row r="7" spans="1:9">
      <c r="A7" s="19" t="s">
        <v>17</v>
      </c>
      <c r="B7" s="20"/>
      <c r="C7" s="20"/>
      <c r="D7" s="20"/>
      <c r="E7" s="20"/>
      <c r="F7" s="20"/>
      <c r="G7" s="21"/>
      <c r="H7" s="22">
        <v>219974.16</v>
      </c>
      <c r="I7" s="23"/>
    </row>
    <row r="8" spans="1:9">
      <c r="A8" s="69" t="s">
        <v>18</v>
      </c>
      <c r="B8" s="70"/>
      <c r="C8" s="70"/>
      <c r="D8" s="70"/>
      <c r="E8" s="70"/>
      <c r="F8" s="70"/>
      <c r="G8" s="71"/>
      <c r="H8" s="42">
        <v>216748</v>
      </c>
      <c r="I8" s="43"/>
    </row>
    <row r="9" spans="1:9">
      <c r="A9" s="44" t="s">
        <v>1</v>
      </c>
      <c r="B9" s="45"/>
      <c r="C9" s="45"/>
      <c r="D9" s="45"/>
      <c r="E9" s="45"/>
      <c r="F9" s="45"/>
      <c r="G9" s="46"/>
      <c r="H9" s="78">
        <v>4080</v>
      </c>
      <c r="I9" s="79"/>
    </row>
    <row r="10" spans="1:9" ht="15.45" thickBot="1">
      <c r="A10" s="69"/>
      <c r="B10" s="70"/>
      <c r="C10" s="70"/>
      <c r="D10" s="70"/>
      <c r="E10" s="70"/>
      <c r="F10" s="70"/>
      <c r="G10" s="71"/>
      <c r="H10" s="36"/>
      <c r="I10" s="37"/>
    </row>
    <row r="11" spans="1:9" ht="15.45" thickBot="1">
      <c r="A11" s="49" t="s">
        <v>153</v>
      </c>
      <c r="B11" s="50"/>
      <c r="C11" s="50"/>
      <c r="D11" s="50"/>
      <c r="E11" s="50"/>
      <c r="F11" s="50"/>
      <c r="G11" s="134"/>
      <c r="H11" s="52">
        <f>H12+H13+H14+H15+H17+H18+H20+H21+H22+H23+H24+H25+H19</f>
        <v>263966.40000000002</v>
      </c>
      <c r="I11" s="53"/>
    </row>
    <row r="12" spans="1:9">
      <c r="A12" s="54" t="s">
        <v>154</v>
      </c>
      <c r="B12" s="55"/>
      <c r="C12" s="55"/>
      <c r="D12" s="55"/>
      <c r="E12" s="55"/>
      <c r="F12" s="55"/>
      <c r="G12" s="55"/>
      <c r="H12" s="57">
        <v>5956.4</v>
      </c>
      <c r="I12" s="58"/>
    </row>
    <row r="13" spans="1:9">
      <c r="A13" s="44" t="s">
        <v>2</v>
      </c>
      <c r="B13" s="45"/>
      <c r="C13" s="45"/>
      <c r="D13" s="45"/>
      <c r="E13" s="45"/>
      <c r="F13" s="45"/>
      <c r="G13" s="132"/>
      <c r="H13" s="42">
        <v>581.66999999999996</v>
      </c>
      <c r="I13" s="43"/>
    </row>
    <row r="14" spans="1:9">
      <c r="A14" s="44" t="s">
        <v>3</v>
      </c>
      <c r="B14" s="45"/>
      <c r="C14" s="45"/>
      <c r="D14" s="45"/>
      <c r="E14" s="45"/>
      <c r="F14" s="45"/>
      <c r="G14" s="132"/>
      <c r="H14" s="42">
        <v>3166.87</v>
      </c>
      <c r="I14" s="43"/>
    </row>
    <row r="15" spans="1:9">
      <c r="A15" s="59" t="s">
        <v>4</v>
      </c>
      <c r="B15" s="60"/>
      <c r="C15" s="60"/>
      <c r="D15" s="60"/>
      <c r="E15" s="60"/>
      <c r="F15" s="60"/>
      <c r="G15" s="135"/>
      <c r="H15" s="42"/>
      <c r="I15" s="43"/>
    </row>
    <row r="16" spans="1:9">
      <c r="A16" s="59"/>
      <c r="B16" s="60"/>
      <c r="C16" s="60"/>
      <c r="D16" s="60"/>
      <c r="E16" s="60"/>
      <c r="F16" s="60"/>
      <c r="G16" s="135"/>
      <c r="H16" s="42"/>
      <c r="I16" s="43"/>
    </row>
    <row r="17" spans="1:9">
      <c r="A17" s="44" t="s">
        <v>24</v>
      </c>
      <c r="B17" s="45"/>
      <c r="C17" s="45"/>
      <c r="D17" s="45"/>
      <c r="E17" s="45"/>
      <c r="F17" s="45"/>
      <c r="G17" s="132"/>
      <c r="H17" s="42">
        <v>0</v>
      </c>
      <c r="I17" s="43"/>
    </row>
    <row r="18" spans="1:9">
      <c r="A18" s="248" t="s">
        <v>5</v>
      </c>
      <c r="B18" s="249"/>
      <c r="C18" s="249"/>
      <c r="D18" s="249"/>
      <c r="E18" s="249"/>
      <c r="F18" s="249"/>
      <c r="G18" s="271"/>
      <c r="H18" s="42">
        <v>5708.88</v>
      </c>
      <c r="I18" s="43"/>
    </row>
    <row r="19" spans="1:9">
      <c r="A19" s="44" t="s">
        <v>11</v>
      </c>
      <c r="B19" s="45"/>
      <c r="C19" s="45"/>
      <c r="D19" s="45"/>
      <c r="E19" s="45"/>
      <c r="F19" s="45"/>
      <c r="G19" s="46"/>
      <c r="H19" s="78">
        <v>5220</v>
      </c>
      <c r="I19" s="79"/>
    </row>
    <row r="20" spans="1:9">
      <c r="A20" s="69" t="s">
        <v>51</v>
      </c>
      <c r="B20" s="70"/>
      <c r="C20" s="70"/>
      <c r="D20" s="70"/>
      <c r="E20" s="70"/>
      <c r="F20" s="70"/>
      <c r="G20" s="70"/>
      <c r="H20" s="78">
        <v>500</v>
      </c>
      <c r="I20" s="79"/>
    </row>
    <row r="21" spans="1:9">
      <c r="A21" s="69" t="s">
        <v>35</v>
      </c>
      <c r="B21" s="70"/>
      <c r="C21" s="70"/>
      <c r="D21" s="70"/>
      <c r="E21" s="70"/>
      <c r="F21" s="70"/>
      <c r="G21" s="70"/>
      <c r="H21" s="36"/>
      <c r="I21" s="37"/>
    </row>
    <row r="22" spans="1:9">
      <c r="A22" s="69" t="s">
        <v>25</v>
      </c>
      <c r="B22" s="70"/>
      <c r="C22" s="70"/>
      <c r="D22" s="70"/>
      <c r="E22" s="70"/>
      <c r="F22" s="70"/>
      <c r="G22" s="70"/>
      <c r="H22" s="106">
        <v>7233.14</v>
      </c>
      <c r="I22" s="107"/>
    </row>
    <row r="23" spans="1:9">
      <c r="A23" s="69" t="s">
        <v>6</v>
      </c>
      <c r="B23" s="70"/>
      <c r="C23" s="70"/>
      <c r="D23" s="70"/>
      <c r="E23" s="70"/>
      <c r="F23" s="70"/>
      <c r="G23" s="70"/>
      <c r="H23" s="36">
        <v>64700.639999999999</v>
      </c>
      <c r="I23" s="37"/>
    </row>
    <row r="24" spans="1:9">
      <c r="A24" s="69" t="s">
        <v>12</v>
      </c>
      <c r="B24" s="70"/>
      <c r="C24" s="70"/>
      <c r="D24" s="70"/>
      <c r="E24" s="70"/>
      <c r="F24" s="70"/>
      <c r="G24" s="70"/>
      <c r="H24" s="36">
        <v>130756.54</v>
      </c>
      <c r="I24" s="37"/>
    </row>
    <row r="25" spans="1:9" ht="15.45" thickBot="1">
      <c r="A25" s="69" t="s">
        <v>7</v>
      </c>
      <c r="B25" s="70"/>
      <c r="C25" s="70"/>
      <c r="D25" s="70"/>
      <c r="E25" s="70"/>
      <c r="F25" s="70"/>
      <c r="G25" s="70"/>
      <c r="H25" s="106">
        <v>40142.26</v>
      </c>
      <c r="I25" s="107"/>
    </row>
    <row r="26" spans="1:9" ht="15.45" thickBot="1">
      <c r="A26" s="49" t="s">
        <v>14</v>
      </c>
      <c r="B26" s="50"/>
      <c r="C26" s="50"/>
      <c r="D26" s="50"/>
      <c r="E26" s="50"/>
      <c r="F26" s="50"/>
      <c r="G26" s="51"/>
      <c r="H26" s="116">
        <v>265163.38</v>
      </c>
      <c r="I26" s="117"/>
    </row>
    <row r="27" spans="1:9" ht="15.45" thickBot="1">
      <c r="A27" s="26"/>
      <c r="B27" s="27"/>
      <c r="C27" s="27"/>
      <c r="D27" s="27"/>
      <c r="E27" s="27"/>
      <c r="F27" s="27"/>
      <c r="G27" s="28"/>
      <c r="H27" s="26"/>
      <c r="I27" s="28"/>
    </row>
    <row r="28" spans="1:9">
      <c r="A28" s="235" t="s">
        <v>36</v>
      </c>
      <c r="B28" s="236"/>
      <c r="C28" s="236"/>
      <c r="D28" s="236"/>
      <c r="E28" s="236"/>
      <c r="F28" s="236"/>
      <c r="G28" s="237"/>
      <c r="H28" s="123">
        <v>22441.1</v>
      </c>
      <c r="I28" s="124"/>
    </row>
    <row r="29" spans="1:9">
      <c r="A29" s="2" t="s">
        <v>20</v>
      </c>
      <c r="B29" s="3"/>
      <c r="C29" s="3"/>
      <c r="D29" s="3"/>
      <c r="E29" s="3"/>
      <c r="F29" s="3"/>
      <c r="G29" s="4"/>
      <c r="H29" s="17">
        <v>57384</v>
      </c>
      <c r="I29" s="41"/>
    </row>
    <row r="30" spans="1:9" ht="15.45" thickBot="1">
      <c r="A30" s="125" t="s">
        <v>21</v>
      </c>
      <c r="B30" s="126"/>
      <c r="C30" s="126"/>
      <c r="D30" s="126"/>
      <c r="E30" s="126"/>
      <c r="F30" s="126"/>
      <c r="G30" s="127"/>
      <c r="H30" s="203">
        <v>57089.47</v>
      </c>
      <c r="I30" s="204"/>
    </row>
    <row r="31" spans="1:9" ht="15.45" thickBot="1">
      <c r="A31" s="300"/>
      <c r="B31" s="301"/>
      <c r="C31" s="301"/>
      <c r="D31" s="301"/>
      <c r="E31" s="301"/>
      <c r="F31" s="301"/>
      <c r="G31" s="302"/>
      <c r="H31" s="238"/>
      <c r="I31" s="239"/>
    </row>
    <row r="32" spans="1:9" ht="15.45" thickBot="1">
      <c r="A32" s="137" t="s">
        <v>8</v>
      </c>
      <c r="B32" s="138"/>
      <c r="C32" s="138"/>
      <c r="D32" s="138"/>
      <c r="E32" s="138"/>
      <c r="F32" s="138"/>
      <c r="G32" s="138"/>
      <c r="H32" s="10">
        <f>H11</f>
        <v>263966.40000000002</v>
      </c>
      <c r="I32" s="11"/>
    </row>
    <row r="33" spans="1:9">
      <c r="A33" s="106"/>
      <c r="B33" s="156"/>
      <c r="C33" s="156"/>
      <c r="D33" s="156"/>
      <c r="E33" s="156"/>
      <c r="F33" s="156"/>
      <c r="G33" s="156"/>
      <c r="H33" s="173"/>
      <c r="I33" s="174"/>
    </row>
    <row r="34" spans="1:9">
      <c r="A34" s="2" t="s">
        <v>31</v>
      </c>
      <c r="B34" s="3"/>
      <c r="C34" s="3"/>
      <c r="D34" s="3"/>
      <c r="E34" s="3"/>
      <c r="F34" s="3"/>
      <c r="G34" s="3"/>
      <c r="H34" s="17">
        <f>H4+H11-H26</f>
        <v>177026.38</v>
      </c>
      <c r="I34" s="41"/>
    </row>
    <row r="35" spans="1:9">
      <c r="A35" s="2" t="s">
        <v>32</v>
      </c>
      <c r="B35" s="3"/>
      <c r="C35" s="3"/>
      <c r="D35" s="3"/>
      <c r="E35" s="3"/>
      <c r="F35" s="3"/>
      <c r="G35" s="3"/>
      <c r="H35" s="17">
        <f>H6+H7-H8-H9</f>
        <v>7696.4800000000105</v>
      </c>
      <c r="I35" s="41"/>
    </row>
    <row r="36" spans="1:9">
      <c r="A36" s="74" t="s">
        <v>33</v>
      </c>
      <c r="B36" s="3"/>
      <c r="C36" s="3"/>
      <c r="D36" s="3"/>
      <c r="E36" s="3"/>
      <c r="F36" s="3"/>
      <c r="G36" s="3"/>
      <c r="H36" s="17">
        <f>H28+H29-H30</f>
        <v>22735.630000000005</v>
      </c>
      <c r="I36" s="41"/>
    </row>
    <row r="37" spans="1:9">
      <c r="A37" s="34"/>
      <c r="B37" s="35"/>
      <c r="C37" s="35"/>
      <c r="D37" s="35"/>
      <c r="E37" s="35"/>
      <c r="F37" s="35"/>
      <c r="G37" s="35"/>
      <c r="H37" s="34"/>
      <c r="I37" s="18"/>
    </row>
    <row r="38" spans="1:9">
      <c r="A38" s="299" t="s">
        <v>13</v>
      </c>
      <c r="B38" s="298"/>
      <c r="C38" s="298"/>
      <c r="D38" s="298"/>
      <c r="E38" s="298"/>
      <c r="F38" s="298"/>
      <c r="G38" s="298"/>
      <c r="H38" s="36"/>
      <c r="I38" s="37"/>
    </row>
    <row r="39" spans="1:9">
      <c r="A39" s="69" t="s">
        <v>9</v>
      </c>
      <c r="B39" s="70"/>
      <c r="C39" s="70"/>
      <c r="D39" s="70"/>
      <c r="E39" s="70"/>
      <c r="F39" s="70"/>
      <c r="G39" s="70"/>
      <c r="H39" s="17">
        <v>14.15</v>
      </c>
      <c r="I39" s="41"/>
    </row>
    <row r="40" spans="1:9" ht="15.45" thickBot="1">
      <c r="A40" s="87" t="s">
        <v>15</v>
      </c>
      <c r="B40" s="88"/>
      <c r="C40" s="88"/>
      <c r="D40" s="88"/>
      <c r="E40" s="88"/>
      <c r="F40" s="88"/>
      <c r="G40" s="88"/>
      <c r="H40" s="90">
        <f>(H7+H11+H29)/(H8+H9+H26+H30)*H39</f>
        <v>14.104239772033946</v>
      </c>
      <c r="I40" s="91"/>
    </row>
    <row r="43" spans="1:9">
      <c r="A43" s="68" t="s">
        <v>10</v>
      </c>
      <c r="B43" s="68"/>
      <c r="C43" s="68"/>
      <c r="G43" s="68" t="s">
        <v>16</v>
      </c>
      <c r="H43" s="68"/>
      <c r="I43" s="68"/>
    </row>
    <row r="45" spans="1:9">
      <c r="A45" s="213"/>
      <c r="B45" s="213"/>
      <c r="C45" s="213"/>
      <c r="D45" s="213"/>
      <c r="E45" s="213"/>
      <c r="F45" s="213"/>
      <c r="G45" s="213"/>
      <c r="H45" s="213"/>
      <c r="I45" s="213"/>
    </row>
    <row r="46" spans="1:9">
      <c r="A46" s="298"/>
      <c r="B46" s="298"/>
      <c r="C46" s="298"/>
      <c r="D46" s="298"/>
      <c r="E46" s="298"/>
      <c r="F46" s="298"/>
      <c r="G46" s="298"/>
      <c r="H46" s="156"/>
      <c r="I46" s="156"/>
    </row>
  </sheetData>
  <mergeCells count="82">
    <mergeCell ref="A1:I1"/>
    <mergeCell ref="C2:F2"/>
    <mergeCell ref="A3:G3"/>
    <mergeCell ref="H3:I3"/>
    <mergeCell ref="A6:G6"/>
    <mergeCell ref="H6:I6"/>
    <mergeCell ref="A7:G7"/>
    <mergeCell ref="H7:I7"/>
    <mergeCell ref="A4:G4"/>
    <mergeCell ref="H4:I4"/>
    <mergeCell ref="A5:G5"/>
    <mergeCell ref="H5:I5"/>
    <mergeCell ref="A10:G10"/>
    <mergeCell ref="H10:I10"/>
    <mergeCell ref="A11:G11"/>
    <mergeCell ref="H11:I11"/>
    <mergeCell ref="A8:G8"/>
    <mergeCell ref="H8:I8"/>
    <mergeCell ref="A9:G9"/>
    <mergeCell ref="H9:I9"/>
    <mergeCell ref="A14:G14"/>
    <mergeCell ref="H14:I14"/>
    <mergeCell ref="A15:G16"/>
    <mergeCell ref="H15:I16"/>
    <mergeCell ref="A12:G12"/>
    <mergeCell ref="H12:I12"/>
    <mergeCell ref="A13:G13"/>
    <mergeCell ref="H13:I13"/>
    <mergeCell ref="A19:G19"/>
    <mergeCell ref="H19:I19"/>
    <mergeCell ref="A20:G20"/>
    <mergeCell ref="H20:I20"/>
    <mergeCell ref="A17:G17"/>
    <mergeCell ref="H17:I17"/>
    <mergeCell ref="A18:G18"/>
    <mergeCell ref="H18:I18"/>
    <mergeCell ref="A23:G23"/>
    <mergeCell ref="H23:I23"/>
    <mergeCell ref="A24:G24"/>
    <mergeCell ref="H24:I24"/>
    <mergeCell ref="A21:G21"/>
    <mergeCell ref="H21:I21"/>
    <mergeCell ref="A22:G22"/>
    <mergeCell ref="H22:I22"/>
    <mergeCell ref="A27:G27"/>
    <mergeCell ref="H27:I27"/>
    <mergeCell ref="A28:G28"/>
    <mergeCell ref="H28:I28"/>
    <mergeCell ref="A25:G25"/>
    <mergeCell ref="H25:I25"/>
    <mergeCell ref="A26:G26"/>
    <mergeCell ref="H26:I26"/>
    <mergeCell ref="A31:G31"/>
    <mergeCell ref="H31:I31"/>
    <mergeCell ref="A32:G32"/>
    <mergeCell ref="H32:I32"/>
    <mergeCell ref="A29:G29"/>
    <mergeCell ref="H29:I29"/>
    <mergeCell ref="A30:G30"/>
    <mergeCell ref="H30:I30"/>
    <mergeCell ref="A35:G35"/>
    <mergeCell ref="H35:I35"/>
    <mergeCell ref="A36:G36"/>
    <mergeCell ref="H36:I36"/>
    <mergeCell ref="A33:G33"/>
    <mergeCell ref="H33:I33"/>
    <mergeCell ref="A34:G34"/>
    <mergeCell ref="H34:I34"/>
    <mergeCell ref="A45:G45"/>
    <mergeCell ref="H45:I45"/>
    <mergeCell ref="A46:G46"/>
    <mergeCell ref="H46:I46"/>
    <mergeCell ref="A37:G37"/>
    <mergeCell ref="H37:I37"/>
    <mergeCell ref="A38:G38"/>
    <mergeCell ref="H38:I38"/>
    <mergeCell ref="A43:C43"/>
    <mergeCell ref="G43:I43"/>
    <mergeCell ref="A39:G39"/>
    <mergeCell ref="H39:I39"/>
    <mergeCell ref="A40:G40"/>
    <mergeCell ref="H40:I40"/>
  </mergeCells>
  <phoneticPr fontId="0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43"/>
  <sheetViews>
    <sheetView workbookViewId="0">
      <selection activeCell="L17" sqref="L17"/>
    </sheetView>
  </sheetViews>
  <sheetFormatPr defaultRowHeight="14.7"/>
  <sheetData>
    <row r="1" spans="1:9" ht="18.399999999999999">
      <c r="A1" s="24" t="s">
        <v>155</v>
      </c>
      <c r="B1" s="24"/>
      <c r="C1" s="24"/>
      <c r="D1" s="24"/>
      <c r="E1" s="24"/>
      <c r="F1" s="24"/>
      <c r="G1" s="24"/>
      <c r="H1" s="24"/>
      <c r="I1" s="24"/>
    </row>
    <row r="2" spans="1:9" ht="15.45" thickBot="1">
      <c r="C2" s="25" t="s">
        <v>27</v>
      </c>
      <c r="D2" s="25"/>
      <c r="E2" s="25"/>
      <c r="F2" s="25"/>
    </row>
    <row r="3" spans="1:9">
      <c r="A3" s="12"/>
      <c r="B3" s="13"/>
      <c r="C3" s="13"/>
      <c r="D3" s="13"/>
      <c r="E3" s="13"/>
      <c r="F3" s="13"/>
      <c r="G3" s="14"/>
      <c r="H3" s="29" t="s">
        <v>0</v>
      </c>
      <c r="I3" s="30"/>
    </row>
    <row r="4" spans="1:9">
      <c r="A4" s="2" t="s">
        <v>88</v>
      </c>
      <c r="B4" s="3"/>
      <c r="C4" s="3"/>
      <c r="D4" s="3"/>
      <c r="E4" s="3"/>
      <c r="F4" s="3"/>
      <c r="G4" s="4"/>
      <c r="H4" s="17">
        <v>89190.26</v>
      </c>
      <c r="I4" s="18"/>
    </row>
    <row r="5" spans="1:9">
      <c r="A5" s="34"/>
      <c r="B5" s="35"/>
      <c r="C5" s="35"/>
      <c r="D5" s="35"/>
      <c r="E5" s="35"/>
      <c r="F5" s="35"/>
      <c r="G5" s="18"/>
      <c r="H5" s="36"/>
      <c r="I5" s="37"/>
    </row>
    <row r="6" spans="1:9">
      <c r="A6" s="2" t="s">
        <v>29</v>
      </c>
      <c r="B6" s="3"/>
      <c r="C6" s="3"/>
      <c r="D6" s="3"/>
      <c r="E6" s="3"/>
      <c r="F6" s="3"/>
      <c r="G6" s="4"/>
      <c r="H6" s="34">
        <v>50803.06</v>
      </c>
      <c r="I6" s="18"/>
    </row>
    <row r="7" spans="1:9">
      <c r="A7" s="19" t="s">
        <v>17</v>
      </c>
      <c r="B7" s="20"/>
      <c r="C7" s="20"/>
      <c r="D7" s="20"/>
      <c r="E7" s="20"/>
      <c r="F7" s="20"/>
      <c r="G7" s="21"/>
      <c r="H7" s="161">
        <v>295819.32</v>
      </c>
      <c r="I7" s="162"/>
    </row>
    <row r="8" spans="1:9">
      <c r="A8" s="69" t="s">
        <v>18</v>
      </c>
      <c r="B8" s="70"/>
      <c r="C8" s="70"/>
      <c r="D8" s="70"/>
      <c r="E8" s="70"/>
      <c r="F8" s="70"/>
      <c r="G8" s="71"/>
      <c r="H8" s="42">
        <v>285204.28000000003</v>
      </c>
      <c r="I8" s="43"/>
    </row>
    <row r="9" spans="1:9">
      <c r="A9" s="44" t="s">
        <v>1</v>
      </c>
      <c r="B9" s="45"/>
      <c r="C9" s="45"/>
      <c r="D9" s="45"/>
      <c r="E9" s="45"/>
      <c r="F9" s="45"/>
      <c r="G9" s="46"/>
      <c r="H9" s="78">
        <v>5760</v>
      </c>
      <c r="I9" s="79"/>
    </row>
    <row r="10" spans="1:9" ht="15.45" thickBot="1">
      <c r="A10" s="44"/>
      <c r="B10" s="45"/>
      <c r="C10" s="45"/>
      <c r="D10" s="45"/>
      <c r="E10" s="45"/>
      <c r="F10" s="45"/>
      <c r="G10" s="46"/>
      <c r="H10" s="42"/>
      <c r="I10" s="43"/>
    </row>
    <row r="11" spans="1:9" ht="15.45" thickBot="1">
      <c r="A11" s="49" t="s">
        <v>19</v>
      </c>
      <c r="B11" s="50"/>
      <c r="C11" s="50"/>
      <c r="D11" s="50"/>
      <c r="E11" s="50"/>
      <c r="F11" s="50"/>
      <c r="G11" s="51"/>
      <c r="H11" s="52">
        <f>H12+H13+H14+H15+H17+H18+H20+H21+H22+H23+H24+H25+H19</f>
        <v>432149.76000000007</v>
      </c>
      <c r="I11" s="53"/>
    </row>
    <row r="12" spans="1:9">
      <c r="A12" s="54" t="s">
        <v>107</v>
      </c>
      <c r="B12" s="55"/>
      <c r="C12" s="55"/>
      <c r="D12" s="55"/>
      <c r="E12" s="55"/>
      <c r="F12" s="55"/>
      <c r="G12" s="56"/>
      <c r="H12" s="57">
        <v>4573.92</v>
      </c>
      <c r="I12" s="58"/>
    </row>
    <row r="13" spans="1:9">
      <c r="A13" s="44" t="s">
        <v>2</v>
      </c>
      <c r="B13" s="45"/>
      <c r="C13" s="45"/>
      <c r="D13" s="45"/>
      <c r="E13" s="45"/>
      <c r="F13" s="45"/>
      <c r="G13" s="46"/>
      <c r="H13" s="42">
        <v>778.95</v>
      </c>
      <c r="I13" s="43"/>
    </row>
    <row r="14" spans="1:9">
      <c r="A14" s="44" t="s">
        <v>3</v>
      </c>
      <c r="B14" s="45"/>
      <c r="C14" s="45"/>
      <c r="D14" s="45"/>
      <c r="E14" s="45"/>
      <c r="F14" s="45"/>
      <c r="G14" s="46"/>
      <c r="H14" s="42">
        <v>4240.95</v>
      </c>
      <c r="I14" s="43"/>
    </row>
    <row r="15" spans="1:9">
      <c r="A15" s="59" t="s">
        <v>4</v>
      </c>
      <c r="B15" s="60"/>
      <c r="C15" s="60"/>
      <c r="D15" s="60"/>
      <c r="E15" s="60"/>
      <c r="F15" s="60"/>
      <c r="G15" s="61"/>
      <c r="H15" s="42"/>
      <c r="I15" s="43"/>
    </row>
    <row r="16" spans="1:9">
      <c r="A16" s="59"/>
      <c r="B16" s="60"/>
      <c r="C16" s="60"/>
      <c r="D16" s="60"/>
      <c r="E16" s="60"/>
      <c r="F16" s="60"/>
      <c r="G16" s="61"/>
      <c r="H16" s="42"/>
      <c r="I16" s="43"/>
    </row>
    <row r="17" spans="1:9">
      <c r="A17" s="101" t="s">
        <v>24</v>
      </c>
      <c r="B17" s="102"/>
      <c r="C17" s="102"/>
      <c r="D17" s="102"/>
      <c r="E17" s="102"/>
      <c r="F17" s="102"/>
      <c r="G17" s="103"/>
      <c r="H17" s="42">
        <v>0</v>
      </c>
      <c r="I17" s="43"/>
    </row>
    <row r="18" spans="1:9">
      <c r="A18" s="65" t="s">
        <v>5</v>
      </c>
      <c r="B18" s="66"/>
      <c r="C18" s="66"/>
      <c r="D18" s="66"/>
      <c r="E18" s="66"/>
      <c r="F18" s="66"/>
      <c r="G18" s="67"/>
      <c r="H18" s="42">
        <v>7533.72</v>
      </c>
      <c r="I18" s="43"/>
    </row>
    <row r="19" spans="1:9">
      <c r="A19" s="44" t="s">
        <v>11</v>
      </c>
      <c r="B19" s="45"/>
      <c r="C19" s="45"/>
      <c r="D19" s="45"/>
      <c r="E19" s="45"/>
      <c r="F19" s="45"/>
      <c r="G19" s="46"/>
      <c r="H19" s="78">
        <v>7568.34</v>
      </c>
      <c r="I19" s="79"/>
    </row>
    <row r="20" spans="1:9">
      <c r="A20" s="69" t="s">
        <v>51</v>
      </c>
      <c r="B20" s="70"/>
      <c r="C20" s="70"/>
      <c r="D20" s="70"/>
      <c r="E20" s="70"/>
      <c r="F20" s="70"/>
      <c r="G20" s="71"/>
      <c r="H20" s="78">
        <v>13013.43</v>
      </c>
      <c r="I20" s="79"/>
    </row>
    <row r="21" spans="1:9">
      <c r="A21" s="69" t="s">
        <v>35</v>
      </c>
      <c r="B21" s="70"/>
      <c r="C21" s="70"/>
      <c r="D21" s="70"/>
      <c r="E21" s="70"/>
      <c r="F21" s="70"/>
      <c r="G21" s="71"/>
      <c r="H21" s="36"/>
      <c r="I21" s="37"/>
    </row>
    <row r="22" spans="1:9">
      <c r="A22" s="69" t="s">
        <v>25</v>
      </c>
      <c r="B22" s="70"/>
      <c r="C22" s="70"/>
      <c r="D22" s="70"/>
      <c r="E22" s="70"/>
      <c r="F22" s="70"/>
      <c r="G22" s="71"/>
      <c r="H22" s="106">
        <v>12050.41</v>
      </c>
      <c r="I22" s="107"/>
    </row>
    <row r="23" spans="1:9">
      <c r="A23" s="69" t="s">
        <v>6</v>
      </c>
      <c r="B23" s="70"/>
      <c r="C23" s="70"/>
      <c r="D23" s="70"/>
      <c r="E23" s="70"/>
      <c r="F23" s="70"/>
      <c r="G23" s="71"/>
      <c r="H23" s="36">
        <v>85382.16</v>
      </c>
      <c r="I23" s="37"/>
    </row>
    <row r="24" spans="1:9">
      <c r="A24" s="69" t="s">
        <v>12</v>
      </c>
      <c r="B24" s="70"/>
      <c r="C24" s="70"/>
      <c r="D24" s="70"/>
      <c r="E24" s="70"/>
      <c r="F24" s="70"/>
      <c r="G24" s="71"/>
      <c r="H24" s="36">
        <v>227243.98</v>
      </c>
      <c r="I24" s="37"/>
    </row>
    <row r="25" spans="1:9" ht="15.45" thickBot="1">
      <c r="A25" s="69" t="s">
        <v>7</v>
      </c>
      <c r="B25" s="70"/>
      <c r="C25" s="70"/>
      <c r="D25" s="70"/>
      <c r="E25" s="70"/>
      <c r="F25" s="70"/>
      <c r="G25" s="71"/>
      <c r="H25" s="106">
        <v>69763.899999999994</v>
      </c>
      <c r="I25" s="107"/>
    </row>
    <row r="26" spans="1:9" ht="15.45" thickBot="1">
      <c r="A26" s="49" t="s">
        <v>14</v>
      </c>
      <c r="B26" s="50"/>
      <c r="C26" s="50"/>
      <c r="D26" s="50"/>
      <c r="E26" s="50"/>
      <c r="F26" s="50"/>
      <c r="G26" s="51"/>
      <c r="H26" s="52">
        <v>414058.39</v>
      </c>
      <c r="I26" s="62"/>
    </row>
    <row r="27" spans="1:9" ht="15.45" thickBot="1">
      <c r="A27" s="26"/>
      <c r="B27" s="27"/>
      <c r="C27" s="27"/>
      <c r="D27" s="27"/>
      <c r="E27" s="27"/>
      <c r="F27" s="27"/>
      <c r="G27" s="28"/>
      <c r="H27" s="26"/>
      <c r="I27" s="28"/>
    </row>
    <row r="28" spans="1:9">
      <c r="A28" s="31" t="s">
        <v>30</v>
      </c>
      <c r="B28" s="32"/>
      <c r="C28" s="32"/>
      <c r="D28" s="32"/>
      <c r="E28" s="32"/>
      <c r="F28" s="32"/>
      <c r="G28" s="33"/>
      <c r="H28" s="123">
        <v>17760.62</v>
      </c>
      <c r="I28" s="124"/>
    </row>
    <row r="29" spans="1:9">
      <c r="A29" s="2" t="s">
        <v>20</v>
      </c>
      <c r="B29" s="3"/>
      <c r="C29" s="3"/>
      <c r="D29" s="3"/>
      <c r="E29" s="3"/>
      <c r="F29" s="3"/>
      <c r="G29" s="4"/>
      <c r="H29" s="17">
        <v>77169.72</v>
      </c>
      <c r="I29" s="41"/>
    </row>
    <row r="30" spans="1:9" ht="15.45" thickBot="1">
      <c r="A30" s="125" t="s">
        <v>21</v>
      </c>
      <c r="B30" s="126"/>
      <c r="C30" s="126"/>
      <c r="D30" s="126"/>
      <c r="E30" s="126"/>
      <c r="F30" s="126"/>
      <c r="G30" s="127"/>
      <c r="H30" s="203">
        <v>74400.59</v>
      </c>
      <c r="I30" s="204"/>
    </row>
    <row r="31" spans="1:9" ht="15.45" thickBot="1">
      <c r="A31" s="140"/>
      <c r="B31" s="141"/>
      <c r="C31" s="141"/>
      <c r="D31" s="141"/>
      <c r="E31" s="141"/>
      <c r="F31" s="141"/>
      <c r="G31" s="142"/>
      <c r="H31" s="266"/>
      <c r="I31" s="267"/>
    </row>
    <row r="32" spans="1:9" ht="15.45" thickBot="1">
      <c r="A32" s="7" t="s">
        <v>8</v>
      </c>
      <c r="B32" s="8"/>
      <c r="C32" s="8"/>
      <c r="D32" s="8"/>
      <c r="E32" s="8"/>
      <c r="F32" s="8"/>
      <c r="G32" s="9"/>
      <c r="H32" s="10">
        <f>H11</f>
        <v>432149.76000000007</v>
      </c>
      <c r="I32" s="11"/>
    </row>
    <row r="33" spans="1:9">
      <c r="A33" s="12"/>
      <c r="B33" s="13"/>
      <c r="C33" s="13"/>
      <c r="D33" s="13"/>
      <c r="E33" s="13"/>
      <c r="F33" s="13"/>
      <c r="G33" s="14"/>
      <c r="H33" s="15"/>
      <c r="I33" s="16"/>
    </row>
    <row r="34" spans="1:9">
      <c r="A34" s="2" t="s">
        <v>90</v>
      </c>
      <c r="B34" s="3"/>
      <c r="C34" s="3"/>
      <c r="D34" s="3"/>
      <c r="E34" s="3"/>
      <c r="F34" s="3"/>
      <c r="G34" s="4"/>
      <c r="H34" s="17">
        <f>H4+H11-H26</f>
        <v>107281.63000000006</v>
      </c>
      <c r="I34" s="41"/>
    </row>
    <row r="35" spans="1:9">
      <c r="A35" s="2" t="s">
        <v>91</v>
      </c>
      <c r="B35" s="3"/>
      <c r="C35" s="3"/>
      <c r="D35" s="3"/>
      <c r="E35" s="3"/>
      <c r="F35" s="3"/>
      <c r="G35" s="4"/>
      <c r="H35" s="17">
        <f>H6+H7-H8-H9</f>
        <v>55658.099999999977</v>
      </c>
      <c r="I35" s="41"/>
    </row>
    <row r="36" spans="1:9">
      <c r="A36" s="74" t="s">
        <v>33</v>
      </c>
      <c r="B36" s="3"/>
      <c r="C36" s="3"/>
      <c r="D36" s="3"/>
      <c r="E36" s="3"/>
      <c r="F36" s="3"/>
      <c r="G36" s="4"/>
      <c r="H36" s="17">
        <f>H28+H29-H30</f>
        <v>20529.75</v>
      </c>
      <c r="I36" s="41"/>
    </row>
    <row r="37" spans="1:9">
      <c r="A37" s="75"/>
      <c r="B37" s="76"/>
      <c r="C37" s="76"/>
      <c r="D37" s="76"/>
      <c r="E37" s="76"/>
      <c r="F37" s="76"/>
      <c r="G37" s="77"/>
      <c r="H37" s="75"/>
      <c r="I37" s="77"/>
    </row>
    <row r="38" spans="1:9">
      <c r="A38" s="216" t="s">
        <v>13</v>
      </c>
      <c r="B38" s="217"/>
      <c r="C38" s="217"/>
      <c r="D38" s="217"/>
      <c r="E38" s="217"/>
      <c r="F38" s="217"/>
      <c r="G38" s="218"/>
      <c r="H38" s="42"/>
      <c r="I38" s="43"/>
    </row>
    <row r="39" spans="1:9">
      <c r="A39" s="69" t="s">
        <v>9</v>
      </c>
      <c r="B39" s="70"/>
      <c r="C39" s="70"/>
      <c r="D39" s="70"/>
      <c r="E39" s="70"/>
      <c r="F39" s="70"/>
      <c r="G39" s="71"/>
      <c r="H39" s="17">
        <v>15.65</v>
      </c>
      <c r="I39" s="41"/>
    </row>
    <row r="40" spans="1:9" ht="15.45" thickBot="1">
      <c r="A40" s="87" t="s">
        <v>15</v>
      </c>
      <c r="B40" s="88"/>
      <c r="C40" s="88"/>
      <c r="D40" s="88"/>
      <c r="E40" s="88"/>
      <c r="F40" s="88"/>
      <c r="G40" s="89"/>
      <c r="H40" s="303">
        <f>(H7+H11+H29)/(H8+H9+H26+H30)*H39</f>
        <v>16.1663410198972</v>
      </c>
      <c r="I40" s="267"/>
    </row>
    <row r="43" spans="1:9">
      <c r="A43" s="68" t="s">
        <v>10</v>
      </c>
      <c r="B43" s="68"/>
      <c r="C43" s="68"/>
      <c r="G43" s="68" t="s">
        <v>16</v>
      </c>
      <c r="H43" s="68"/>
      <c r="I43" s="68"/>
    </row>
  </sheetData>
  <mergeCells count="78">
    <mergeCell ref="A4:G4"/>
    <mergeCell ref="H4:I4"/>
    <mergeCell ref="A5:G5"/>
    <mergeCell ref="H5:I5"/>
    <mergeCell ref="A1:I1"/>
    <mergeCell ref="C2:F2"/>
    <mergeCell ref="A3:G3"/>
    <mergeCell ref="H3:I3"/>
    <mergeCell ref="A8:G8"/>
    <mergeCell ref="H8:I8"/>
    <mergeCell ref="A9:G9"/>
    <mergeCell ref="H9:I9"/>
    <mergeCell ref="A6:G6"/>
    <mergeCell ref="H6:I6"/>
    <mergeCell ref="A7:G7"/>
    <mergeCell ref="H7:I7"/>
    <mergeCell ref="A12:G12"/>
    <mergeCell ref="H12:I12"/>
    <mergeCell ref="A13:G13"/>
    <mergeCell ref="H13:I13"/>
    <mergeCell ref="A10:G10"/>
    <mergeCell ref="H10:I10"/>
    <mergeCell ref="A11:G11"/>
    <mergeCell ref="H11:I11"/>
    <mergeCell ref="A17:G17"/>
    <mergeCell ref="H17:I17"/>
    <mergeCell ref="A18:G18"/>
    <mergeCell ref="H18:I18"/>
    <mergeCell ref="A14:G14"/>
    <mergeCell ref="H14:I14"/>
    <mergeCell ref="A15:G16"/>
    <mergeCell ref="H15:I16"/>
    <mergeCell ref="A21:G21"/>
    <mergeCell ref="H21:I21"/>
    <mergeCell ref="A22:G22"/>
    <mergeCell ref="H22:I22"/>
    <mergeCell ref="A19:G19"/>
    <mergeCell ref="H19:I19"/>
    <mergeCell ref="A20:G20"/>
    <mergeCell ref="H20:I20"/>
    <mergeCell ref="A25:G25"/>
    <mergeCell ref="H25:I25"/>
    <mergeCell ref="A26:G26"/>
    <mergeCell ref="H26:I26"/>
    <mergeCell ref="A23:G23"/>
    <mergeCell ref="H23:I23"/>
    <mergeCell ref="A24:G24"/>
    <mergeCell ref="H24:I24"/>
    <mergeCell ref="A29:G29"/>
    <mergeCell ref="H29:I29"/>
    <mergeCell ref="A30:G30"/>
    <mergeCell ref="H30:I30"/>
    <mergeCell ref="A27:G27"/>
    <mergeCell ref="H27:I27"/>
    <mergeCell ref="A28:G28"/>
    <mergeCell ref="H28:I28"/>
    <mergeCell ref="A33:G33"/>
    <mergeCell ref="H33:I33"/>
    <mergeCell ref="A34:G34"/>
    <mergeCell ref="H34:I34"/>
    <mergeCell ref="A31:G31"/>
    <mergeCell ref="H31:I31"/>
    <mergeCell ref="A32:G32"/>
    <mergeCell ref="H32:I32"/>
    <mergeCell ref="A37:G37"/>
    <mergeCell ref="H37:I37"/>
    <mergeCell ref="A38:G38"/>
    <mergeCell ref="H38:I38"/>
    <mergeCell ref="A35:G35"/>
    <mergeCell ref="H35:I35"/>
    <mergeCell ref="A36:G36"/>
    <mergeCell ref="H36:I36"/>
    <mergeCell ref="A43:C43"/>
    <mergeCell ref="G43:I43"/>
    <mergeCell ref="A39:G39"/>
    <mergeCell ref="H39:I39"/>
    <mergeCell ref="A40:G40"/>
    <mergeCell ref="H40:I40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workbookViewId="0">
      <selection activeCell="L12" sqref="L12"/>
    </sheetView>
  </sheetViews>
  <sheetFormatPr defaultRowHeight="14.7"/>
  <sheetData>
    <row r="1" spans="1:9" ht="18.399999999999999">
      <c r="A1" s="24" t="s">
        <v>37</v>
      </c>
      <c r="B1" s="24"/>
      <c r="C1" s="24"/>
      <c r="D1" s="24"/>
      <c r="E1" s="24"/>
      <c r="F1" s="24"/>
      <c r="G1" s="24"/>
      <c r="H1" s="24"/>
      <c r="I1" s="24"/>
    </row>
    <row r="2" spans="1:9" ht="15.45" thickBot="1">
      <c r="C2" s="25" t="s">
        <v>27</v>
      </c>
      <c r="D2" s="25"/>
      <c r="E2" s="25"/>
      <c r="F2" s="25"/>
    </row>
    <row r="3" spans="1:9" ht="15.45" thickBot="1">
      <c r="A3" s="26"/>
      <c r="B3" s="27"/>
      <c r="C3" s="27"/>
      <c r="D3" s="27"/>
      <c r="E3" s="27"/>
      <c r="F3" s="27"/>
      <c r="G3" s="28"/>
      <c r="H3" s="29" t="s">
        <v>0</v>
      </c>
      <c r="I3" s="30"/>
    </row>
    <row r="4" spans="1:9">
      <c r="A4" s="31" t="s">
        <v>28</v>
      </c>
      <c r="B4" s="32"/>
      <c r="C4" s="32"/>
      <c r="D4" s="32"/>
      <c r="E4" s="32"/>
      <c r="F4" s="32"/>
      <c r="G4" s="33"/>
      <c r="H4" s="34">
        <v>43440.46</v>
      </c>
      <c r="I4" s="18"/>
    </row>
    <row r="5" spans="1:9">
      <c r="A5" s="34"/>
      <c r="B5" s="35"/>
      <c r="C5" s="35"/>
      <c r="D5" s="35"/>
      <c r="E5" s="35"/>
      <c r="F5" s="35"/>
      <c r="G5" s="18"/>
      <c r="H5" s="36"/>
      <c r="I5" s="37"/>
    </row>
    <row r="6" spans="1:9">
      <c r="A6" s="38" t="s">
        <v>38</v>
      </c>
      <c r="B6" s="39"/>
      <c r="C6" s="39"/>
      <c r="D6" s="39"/>
      <c r="E6" s="39"/>
      <c r="F6" s="39"/>
      <c r="G6" s="40"/>
      <c r="H6" s="17">
        <v>24663.51</v>
      </c>
      <c r="I6" s="41"/>
    </row>
    <row r="7" spans="1:9">
      <c r="A7" s="19" t="s">
        <v>17</v>
      </c>
      <c r="B7" s="20"/>
      <c r="C7" s="20"/>
      <c r="D7" s="20"/>
      <c r="E7" s="20"/>
      <c r="F7" s="20"/>
      <c r="G7" s="21"/>
      <c r="H7" s="22">
        <v>170643.72</v>
      </c>
      <c r="I7" s="23"/>
    </row>
    <row r="8" spans="1:9">
      <c r="A8" s="44" t="s">
        <v>18</v>
      </c>
      <c r="B8" s="45"/>
      <c r="C8" s="45"/>
      <c r="D8" s="45"/>
      <c r="E8" s="45"/>
      <c r="F8" s="45"/>
      <c r="G8" s="46"/>
      <c r="H8" s="22">
        <v>154799.79</v>
      </c>
      <c r="I8" s="23"/>
    </row>
    <row r="9" spans="1:9">
      <c r="A9" s="44" t="s">
        <v>1</v>
      </c>
      <c r="B9" s="45"/>
      <c r="C9" s="45"/>
      <c r="D9" s="45"/>
      <c r="E9" s="45"/>
      <c r="F9" s="45"/>
      <c r="G9" s="46"/>
      <c r="H9" s="22">
        <v>1920</v>
      </c>
      <c r="I9" s="23"/>
    </row>
    <row r="10" spans="1:9" ht="15.45" thickBot="1">
      <c r="A10" s="34"/>
      <c r="B10" s="35"/>
      <c r="C10" s="35"/>
      <c r="D10" s="35"/>
      <c r="E10" s="35"/>
      <c r="F10" s="35"/>
      <c r="G10" s="18"/>
      <c r="H10" s="17"/>
      <c r="I10" s="41"/>
    </row>
    <row r="11" spans="1:9" ht="15.45" thickBot="1">
      <c r="A11" s="49" t="s">
        <v>19</v>
      </c>
      <c r="B11" s="50"/>
      <c r="C11" s="50"/>
      <c r="D11" s="50"/>
      <c r="E11" s="50"/>
      <c r="F11" s="50"/>
      <c r="G11" s="51"/>
      <c r="H11" s="52">
        <f>H12+H13+H14+H17+H18+H20+H22+H23+H24+H25+H19</f>
        <v>278849.76</v>
      </c>
      <c r="I11" s="53"/>
    </row>
    <row r="12" spans="1:9">
      <c r="A12" s="54" t="s">
        <v>39</v>
      </c>
      <c r="B12" s="55"/>
      <c r="C12" s="55"/>
      <c r="D12" s="55"/>
      <c r="E12" s="55"/>
      <c r="F12" s="55"/>
      <c r="G12" s="56"/>
      <c r="H12" s="57">
        <v>16306.5</v>
      </c>
      <c r="I12" s="58"/>
    </row>
    <row r="13" spans="1:9">
      <c r="A13" s="44" t="s">
        <v>2</v>
      </c>
      <c r="B13" s="45"/>
      <c r="C13" s="45"/>
      <c r="D13" s="45"/>
      <c r="E13" s="45"/>
      <c r="F13" s="45"/>
      <c r="G13" s="46"/>
      <c r="H13" s="42">
        <v>502.61</v>
      </c>
      <c r="I13" s="43"/>
    </row>
    <row r="14" spans="1:9">
      <c r="A14" s="44" t="s">
        <v>3</v>
      </c>
      <c r="B14" s="45"/>
      <c r="C14" s="45"/>
      <c r="D14" s="45"/>
      <c r="E14" s="45"/>
      <c r="F14" s="45"/>
      <c r="G14" s="46"/>
      <c r="H14" s="42">
        <v>2736.45</v>
      </c>
      <c r="I14" s="43"/>
    </row>
    <row r="15" spans="1:9">
      <c r="A15" s="59" t="s">
        <v>40</v>
      </c>
      <c r="B15" s="60"/>
      <c r="C15" s="60"/>
      <c r="D15" s="60"/>
      <c r="E15" s="60"/>
      <c r="F15" s="60"/>
      <c r="G15" s="61"/>
      <c r="H15" s="42"/>
      <c r="I15" s="43"/>
    </row>
    <row r="16" spans="1:9">
      <c r="A16" s="59"/>
      <c r="B16" s="60"/>
      <c r="C16" s="60"/>
      <c r="D16" s="60"/>
      <c r="E16" s="60"/>
      <c r="F16" s="60"/>
      <c r="G16" s="61"/>
      <c r="H16" s="42"/>
      <c r="I16" s="43"/>
    </row>
    <row r="17" spans="1:9">
      <c r="A17" s="44" t="s">
        <v>26</v>
      </c>
      <c r="B17" s="45"/>
      <c r="C17" s="45"/>
      <c r="D17" s="45"/>
      <c r="E17" s="45"/>
      <c r="F17" s="45"/>
      <c r="G17" s="46"/>
      <c r="H17" s="42">
        <v>6810</v>
      </c>
      <c r="I17" s="43"/>
    </row>
    <row r="18" spans="1:9">
      <c r="A18" s="69" t="s">
        <v>24</v>
      </c>
      <c r="B18" s="70"/>
      <c r="C18" s="70"/>
      <c r="D18" s="70"/>
      <c r="E18" s="70"/>
      <c r="F18" s="70"/>
      <c r="G18" s="71"/>
      <c r="H18" s="47">
        <v>0</v>
      </c>
      <c r="I18" s="48"/>
    </row>
    <row r="19" spans="1:9">
      <c r="A19" s="65" t="s">
        <v>5</v>
      </c>
      <c r="B19" s="66"/>
      <c r="C19" s="66"/>
      <c r="D19" s="66"/>
      <c r="E19" s="66"/>
      <c r="F19" s="66"/>
      <c r="G19" s="67"/>
      <c r="H19" s="42">
        <v>5026.1400000000003</v>
      </c>
      <c r="I19" s="43"/>
    </row>
    <row r="20" spans="1:9">
      <c r="A20" s="44" t="s">
        <v>41</v>
      </c>
      <c r="B20" s="45"/>
      <c r="C20" s="45"/>
      <c r="D20" s="45"/>
      <c r="E20" s="45"/>
      <c r="F20" s="45"/>
      <c r="G20" s="46"/>
      <c r="H20" s="78">
        <v>8580.56</v>
      </c>
      <c r="I20" s="79"/>
    </row>
    <row r="21" spans="1:9">
      <c r="A21" s="69" t="s">
        <v>35</v>
      </c>
      <c r="B21" s="70"/>
      <c r="C21" s="70"/>
      <c r="D21" s="70"/>
      <c r="E21" s="70"/>
      <c r="F21" s="70"/>
      <c r="G21" s="71"/>
      <c r="H21" s="36"/>
      <c r="I21" s="37"/>
    </row>
    <row r="22" spans="1:9">
      <c r="A22" s="69" t="s">
        <v>42</v>
      </c>
      <c r="B22" s="70"/>
      <c r="C22" s="70"/>
      <c r="D22" s="70"/>
      <c r="E22" s="70"/>
      <c r="F22" s="70"/>
      <c r="G22" s="71"/>
      <c r="H22" s="72">
        <v>7148.29</v>
      </c>
      <c r="I22" s="73"/>
    </row>
    <row r="23" spans="1:9">
      <c r="A23" s="69" t="s">
        <v>6</v>
      </c>
      <c r="B23" s="70"/>
      <c r="C23" s="70"/>
      <c r="D23" s="70"/>
      <c r="E23" s="70"/>
      <c r="F23" s="70"/>
      <c r="G23" s="71"/>
      <c r="H23" s="78">
        <v>56962.92</v>
      </c>
      <c r="I23" s="79"/>
    </row>
    <row r="24" spans="1:9">
      <c r="A24" s="69" t="s">
        <v>12</v>
      </c>
      <c r="B24" s="70"/>
      <c r="C24" s="70"/>
      <c r="D24" s="70"/>
      <c r="E24" s="70"/>
      <c r="F24" s="70"/>
      <c r="G24" s="71"/>
      <c r="H24" s="36">
        <v>133723.25</v>
      </c>
      <c r="I24" s="37"/>
    </row>
    <row r="25" spans="1:9" ht="15.45" thickBot="1">
      <c r="A25" s="69" t="s">
        <v>7</v>
      </c>
      <c r="B25" s="70"/>
      <c r="C25" s="70"/>
      <c r="D25" s="70"/>
      <c r="E25" s="70"/>
      <c r="F25" s="70"/>
      <c r="G25" s="71"/>
      <c r="H25" s="72">
        <v>41053.040000000001</v>
      </c>
      <c r="I25" s="73"/>
    </row>
    <row r="26" spans="1:9" ht="15.45" thickBot="1">
      <c r="A26" s="49" t="s">
        <v>14</v>
      </c>
      <c r="B26" s="50"/>
      <c r="C26" s="50"/>
      <c r="D26" s="50"/>
      <c r="E26" s="50"/>
      <c r="F26" s="50"/>
      <c r="G26" s="51"/>
      <c r="H26" s="52">
        <v>252959.03</v>
      </c>
      <c r="I26" s="62"/>
    </row>
    <row r="27" spans="1:9" ht="15.45" thickBot="1">
      <c r="A27" s="26"/>
      <c r="B27" s="27"/>
      <c r="C27" s="27"/>
      <c r="D27" s="27"/>
      <c r="E27" s="27"/>
      <c r="F27" s="27"/>
      <c r="G27" s="28"/>
      <c r="H27" s="26"/>
      <c r="I27" s="28"/>
    </row>
    <row r="28" spans="1:9" ht="15.45" thickBot="1">
      <c r="A28" s="7" t="s">
        <v>43</v>
      </c>
      <c r="B28" s="8"/>
      <c r="C28" s="8"/>
      <c r="D28" s="8"/>
      <c r="E28" s="8"/>
      <c r="F28" s="8"/>
      <c r="G28" s="9"/>
      <c r="H28" s="10">
        <v>10185.280000000001</v>
      </c>
      <c r="I28" s="11"/>
    </row>
    <row r="29" spans="1:9" ht="15.45" thickBot="1">
      <c r="A29" s="7" t="s">
        <v>20</v>
      </c>
      <c r="B29" s="8"/>
      <c r="C29" s="8"/>
      <c r="D29" s="8"/>
      <c r="E29" s="8"/>
      <c r="F29" s="8"/>
      <c r="G29" s="9"/>
      <c r="H29" s="92">
        <v>65380.800000000003</v>
      </c>
      <c r="I29" s="93"/>
    </row>
    <row r="30" spans="1:9" ht="15.45" thickBot="1">
      <c r="A30" s="7" t="s">
        <v>21</v>
      </c>
      <c r="B30" s="8"/>
      <c r="C30" s="8"/>
      <c r="D30" s="8"/>
      <c r="E30" s="8"/>
      <c r="F30" s="8"/>
      <c r="G30" s="9"/>
      <c r="H30" s="94">
        <v>59310.32</v>
      </c>
      <c r="I30" s="95"/>
    </row>
    <row r="31" spans="1:9" ht="15.45" thickBot="1">
      <c r="A31" s="96"/>
      <c r="B31" s="97"/>
      <c r="C31" s="97"/>
      <c r="D31" s="97"/>
      <c r="E31" s="97"/>
      <c r="F31" s="97"/>
      <c r="G31" s="98"/>
      <c r="H31" s="92"/>
      <c r="I31" s="93"/>
    </row>
    <row r="32" spans="1:9" ht="15.45" thickBot="1">
      <c r="A32" s="7" t="s">
        <v>44</v>
      </c>
      <c r="B32" s="8"/>
      <c r="C32" s="8"/>
      <c r="D32" s="8"/>
      <c r="E32" s="8"/>
      <c r="F32" s="8"/>
      <c r="G32" s="9"/>
      <c r="H32" s="10">
        <v>5919.61</v>
      </c>
      <c r="I32" s="11"/>
    </row>
    <row r="33" spans="1:9" ht="15.45" thickBot="1">
      <c r="A33" s="7" t="s">
        <v>45</v>
      </c>
      <c r="B33" s="8"/>
      <c r="C33" s="8"/>
      <c r="D33" s="8"/>
      <c r="E33" s="8"/>
      <c r="F33" s="8"/>
      <c r="G33" s="9"/>
      <c r="H33" s="92">
        <v>35185.08</v>
      </c>
      <c r="I33" s="93"/>
    </row>
    <row r="34" spans="1:9" ht="15.45" thickBot="1">
      <c r="A34" s="7" t="s">
        <v>46</v>
      </c>
      <c r="B34" s="8"/>
      <c r="C34" s="8"/>
      <c r="D34" s="8"/>
      <c r="E34" s="8"/>
      <c r="F34" s="8"/>
      <c r="G34" s="9"/>
      <c r="H34" s="94">
        <v>31775.94</v>
      </c>
      <c r="I34" s="95"/>
    </row>
    <row r="35" spans="1:9" ht="15.45" thickBot="1">
      <c r="A35" s="82"/>
      <c r="B35" s="83"/>
      <c r="C35" s="83"/>
      <c r="D35" s="83"/>
      <c r="E35" s="83"/>
      <c r="F35" s="83"/>
      <c r="G35" s="84"/>
      <c r="H35" s="85"/>
      <c r="I35" s="86"/>
    </row>
    <row r="36" spans="1:9" ht="15.45" thickBot="1">
      <c r="A36" s="7" t="s">
        <v>8</v>
      </c>
      <c r="B36" s="8"/>
      <c r="C36" s="8"/>
      <c r="D36" s="8"/>
      <c r="E36" s="8"/>
      <c r="F36" s="8"/>
      <c r="G36" s="9"/>
      <c r="H36" s="10">
        <f>H11</f>
        <v>278849.76</v>
      </c>
      <c r="I36" s="11"/>
    </row>
    <row r="37" spans="1:9">
      <c r="A37" s="12"/>
      <c r="B37" s="13"/>
      <c r="C37" s="13"/>
      <c r="D37" s="13"/>
      <c r="E37" s="13"/>
      <c r="F37" s="13"/>
      <c r="G37" s="14"/>
      <c r="H37" s="15"/>
      <c r="I37" s="16"/>
    </row>
    <row r="38" spans="1:9">
      <c r="A38" s="2" t="s">
        <v>31</v>
      </c>
      <c r="B38" s="3"/>
      <c r="C38" s="3"/>
      <c r="D38" s="3"/>
      <c r="E38" s="3"/>
      <c r="F38" s="3"/>
      <c r="G38" s="4"/>
      <c r="H38" s="17">
        <f>H4+H11-H26</f>
        <v>69331.190000000031</v>
      </c>
      <c r="I38" s="18"/>
    </row>
    <row r="39" spans="1:9">
      <c r="A39" s="2" t="s">
        <v>32</v>
      </c>
      <c r="B39" s="3"/>
      <c r="C39" s="3"/>
      <c r="D39" s="3"/>
      <c r="E39" s="3"/>
      <c r="F39" s="3"/>
      <c r="G39" s="4"/>
      <c r="H39" s="5">
        <f>H6+H7-H8-H9</f>
        <v>38587.440000000002</v>
      </c>
      <c r="I39" s="6"/>
    </row>
    <row r="40" spans="1:9">
      <c r="A40" s="74" t="s">
        <v>33</v>
      </c>
      <c r="B40" s="3"/>
      <c r="C40" s="3"/>
      <c r="D40" s="3"/>
      <c r="E40" s="3"/>
      <c r="F40" s="3"/>
      <c r="G40" s="3"/>
      <c r="H40" s="17">
        <f>H28+H29-H30</f>
        <v>16255.760000000002</v>
      </c>
      <c r="I40" s="41"/>
    </row>
    <row r="41" spans="1:9">
      <c r="A41" s="74" t="s">
        <v>47</v>
      </c>
      <c r="B41" s="3"/>
      <c r="C41" s="3"/>
      <c r="D41" s="3"/>
      <c r="E41" s="3"/>
      <c r="F41" s="3"/>
      <c r="G41" s="3"/>
      <c r="H41" s="17">
        <f>H32+H33-H34</f>
        <v>9328.7500000000036</v>
      </c>
      <c r="I41" s="41"/>
    </row>
    <row r="42" spans="1:9">
      <c r="A42" s="75"/>
      <c r="B42" s="76"/>
      <c r="C42" s="76"/>
      <c r="D42" s="76"/>
      <c r="E42" s="76"/>
      <c r="F42" s="76"/>
      <c r="G42" s="77"/>
      <c r="H42" s="75"/>
      <c r="I42" s="77"/>
    </row>
    <row r="43" spans="1:9">
      <c r="A43" s="44" t="s">
        <v>13</v>
      </c>
      <c r="B43" s="45"/>
      <c r="C43" s="45"/>
      <c r="D43" s="45"/>
      <c r="E43" s="45"/>
      <c r="F43" s="45"/>
      <c r="G43" s="46"/>
      <c r="H43" s="42"/>
      <c r="I43" s="43"/>
    </row>
    <row r="44" spans="1:9">
      <c r="A44" s="69" t="s">
        <v>9</v>
      </c>
      <c r="B44" s="70"/>
      <c r="C44" s="70"/>
      <c r="D44" s="70"/>
      <c r="E44" s="70"/>
      <c r="F44" s="70"/>
      <c r="G44" s="71"/>
      <c r="H44" s="17">
        <v>16.8</v>
      </c>
      <c r="I44" s="41"/>
    </row>
    <row r="45" spans="1:9" ht="15.45" thickBot="1">
      <c r="A45" s="87" t="s">
        <v>15</v>
      </c>
      <c r="B45" s="88"/>
      <c r="C45" s="88"/>
      <c r="D45" s="88"/>
      <c r="E45" s="88"/>
      <c r="F45" s="88"/>
      <c r="G45" s="89"/>
      <c r="H45" s="90">
        <f>(H7+H11+H29)/(H8+H26+H30+H9)*H44</f>
        <v>18.443684866562155</v>
      </c>
      <c r="I45" s="91"/>
    </row>
    <row r="48" spans="1:9">
      <c r="A48" s="68" t="s">
        <v>10</v>
      </c>
      <c r="B48" s="68"/>
      <c r="C48" s="68"/>
      <c r="G48" s="68" t="s">
        <v>16</v>
      </c>
      <c r="H48" s="68"/>
      <c r="I48" s="68"/>
    </row>
  </sheetData>
  <mergeCells count="88">
    <mergeCell ref="A4:G4"/>
    <mergeCell ref="H4:I4"/>
    <mergeCell ref="A5:G5"/>
    <mergeCell ref="H5:I5"/>
    <mergeCell ref="A1:I1"/>
    <mergeCell ref="C2:F2"/>
    <mergeCell ref="A3:G3"/>
    <mergeCell ref="H3:I3"/>
    <mergeCell ref="A8:G8"/>
    <mergeCell ref="H8:I8"/>
    <mergeCell ref="A9:G9"/>
    <mergeCell ref="H9:I9"/>
    <mergeCell ref="A6:G6"/>
    <mergeCell ref="H6:I6"/>
    <mergeCell ref="A7:G7"/>
    <mergeCell ref="H7:I7"/>
    <mergeCell ref="A12:G12"/>
    <mergeCell ref="H12:I12"/>
    <mergeCell ref="A13:G13"/>
    <mergeCell ref="H13:I13"/>
    <mergeCell ref="A10:G10"/>
    <mergeCell ref="H10:I10"/>
    <mergeCell ref="A11:G11"/>
    <mergeCell ref="H11:I11"/>
    <mergeCell ref="A17:G17"/>
    <mergeCell ref="H17:I17"/>
    <mergeCell ref="A18:G18"/>
    <mergeCell ref="H18:I18"/>
    <mergeCell ref="A14:G14"/>
    <mergeCell ref="H14:I14"/>
    <mergeCell ref="A15:G16"/>
    <mergeCell ref="H15:I16"/>
    <mergeCell ref="A21:G21"/>
    <mergeCell ref="H21:I21"/>
    <mergeCell ref="A22:G22"/>
    <mergeCell ref="H22:I22"/>
    <mergeCell ref="A19:G19"/>
    <mergeCell ref="H19:I19"/>
    <mergeCell ref="A20:G20"/>
    <mergeCell ref="H20:I20"/>
    <mergeCell ref="A25:G25"/>
    <mergeCell ref="H25:I25"/>
    <mergeCell ref="A26:G26"/>
    <mergeCell ref="H26:I26"/>
    <mergeCell ref="A23:G23"/>
    <mergeCell ref="H23:I23"/>
    <mergeCell ref="A24:G24"/>
    <mergeCell ref="H24:I24"/>
    <mergeCell ref="A29:G29"/>
    <mergeCell ref="H29:I29"/>
    <mergeCell ref="A30:G30"/>
    <mergeCell ref="H30:I30"/>
    <mergeCell ref="A27:G27"/>
    <mergeCell ref="H27:I27"/>
    <mergeCell ref="A28:G28"/>
    <mergeCell ref="H28:I28"/>
    <mergeCell ref="A33:G33"/>
    <mergeCell ref="H33:I33"/>
    <mergeCell ref="A34:G34"/>
    <mergeCell ref="H34:I34"/>
    <mergeCell ref="A31:G31"/>
    <mergeCell ref="H31:I31"/>
    <mergeCell ref="A32:G32"/>
    <mergeCell ref="H32:I32"/>
    <mergeCell ref="A37:G37"/>
    <mergeCell ref="H37:I37"/>
    <mergeCell ref="A38:G38"/>
    <mergeCell ref="H38:I38"/>
    <mergeCell ref="A35:G35"/>
    <mergeCell ref="H35:I35"/>
    <mergeCell ref="A36:G36"/>
    <mergeCell ref="H36:I36"/>
    <mergeCell ref="A41:G41"/>
    <mergeCell ref="H41:I41"/>
    <mergeCell ref="A45:G45"/>
    <mergeCell ref="H45:I45"/>
    <mergeCell ref="A39:G39"/>
    <mergeCell ref="H39:I39"/>
    <mergeCell ref="A40:G40"/>
    <mergeCell ref="H40:I40"/>
    <mergeCell ref="A48:C48"/>
    <mergeCell ref="G48:I48"/>
    <mergeCell ref="A42:G42"/>
    <mergeCell ref="H42:I42"/>
    <mergeCell ref="A43:G43"/>
    <mergeCell ref="H43:I43"/>
    <mergeCell ref="A44:G44"/>
    <mergeCell ref="H44:I44"/>
  </mergeCells>
  <phoneticPr fontId="0" type="noConversion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43"/>
  <sheetViews>
    <sheetView workbookViewId="0">
      <selection activeCell="L12" sqref="L12"/>
    </sheetView>
  </sheetViews>
  <sheetFormatPr defaultRowHeight="14.7"/>
  <sheetData>
    <row r="1" spans="1:9" ht="18.399999999999999">
      <c r="A1" s="24" t="s">
        <v>156</v>
      </c>
      <c r="B1" s="24"/>
      <c r="C1" s="24"/>
      <c r="D1" s="24"/>
      <c r="E1" s="24"/>
      <c r="F1" s="24"/>
      <c r="G1" s="24"/>
      <c r="H1" s="24"/>
      <c r="I1" s="24"/>
    </row>
    <row r="2" spans="1:9" ht="15.45" thickBot="1">
      <c r="C2" s="25" t="s">
        <v>27</v>
      </c>
      <c r="D2" s="25"/>
      <c r="E2" s="25"/>
      <c r="F2" s="25"/>
    </row>
    <row r="3" spans="1:9" ht="15.45" thickBot="1">
      <c r="A3" s="26"/>
      <c r="B3" s="27"/>
      <c r="C3" s="27"/>
      <c r="D3" s="27"/>
      <c r="E3" s="27"/>
      <c r="F3" s="27"/>
      <c r="G3" s="28"/>
      <c r="H3" s="96" t="s">
        <v>0</v>
      </c>
      <c r="I3" s="98"/>
    </row>
    <row r="4" spans="1:9">
      <c r="A4" s="2" t="s">
        <v>63</v>
      </c>
      <c r="B4" s="3"/>
      <c r="C4" s="3"/>
      <c r="D4" s="3"/>
      <c r="E4" s="3"/>
      <c r="F4" s="3"/>
      <c r="G4" s="3"/>
      <c r="H4" s="5">
        <v>148963.07999999999</v>
      </c>
      <c r="I4" s="6"/>
    </row>
    <row r="5" spans="1:9">
      <c r="A5" s="34"/>
      <c r="B5" s="35"/>
      <c r="C5" s="35"/>
      <c r="D5" s="35"/>
      <c r="E5" s="35"/>
      <c r="F5" s="35"/>
      <c r="G5" s="18"/>
      <c r="H5" s="34"/>
      <c r="I5" s="18"/>
    </row>
    <row r="6" spans="1:9">
      <c r="A6" s="2" t="s">
        <v>29</v>
      </c>
      <c r="B6" s="3"/>
      <c r="C6" s="3"/>
      <c r="D6" s="3"/>
      <c r="E6" s="3"/>
      <c r="F6" s="3"/>
      <c r="G6" s="3"/>
      <c r="H6" s="17">
        <v>53591.23</v>
      </c>
      <c r="I6" s="41"/>
    </row>
    <row r="7" spans="1:9">
      <c r="A7" s="19" t="s">
        <v>17</v>
      </c>
      <c r="B7" s="20"/>
      <c r="C7" s="20"/>
      <c r="D7" s="20"/>
      <c r="E7" s="20"/>
      <c r="F7" s="20"/>
      <c r="G7" s="21"/>
      <c r="H7" s="22">
        <v>174567.36</v>
      </c>
      <c r="I7" s="23"/>
    </row>
    <row r="8" spans="1:9">
      <c r="A8" s="69" t="s">
        <v>18</v>
      </c>
      <c r="B8" s="70"/>
      <c r="C8" s="70"/>
      <c r="D8" s="70"/>
      <c r="E8" s="70"/>
      <c r="F8" s="70"/>
      <c r="G8" s="71"/>
      <c r="H8" s="47">
        <v>155105.44</v>
      </c>
      <c r="I8" s="48"/>
    </row>
    <row r="9" spans="1:9">
      <c r="A9" s="44" t="s">
        <v>1</v>
      </c>
      <c r="B9" s="45"/>
      <c r="C9" s="45"/>
      <c r="D9" s="45"/>
      <c r="E9" s="45"/>
      <c r="F9" s="45"/>
      <c r="G9" s="46"/>
      <c r="H9" s="78">
        <v>2880</v>
      </c>
      <c r="I9" s="79"/>
    </row>
    <row r="10" spans="1:9" ht="15.45" thickBot="1">
      <c r="A10" s="44"/>
      <c r="B10" s="45"/>
      <c r="C10" s="45"/>
      <c r="D10" s="45"/>
      <c r="E10" s="45"/>
      <c r="F10" s="45"/>
      <c r="G10" s="132"/>
      <c r="H10" s="42"/>
      <c r="I10" s="43"/>
    </row>
    <row r="11" spans="1:9" ht="15.45" thickBot="1">
      <c r="A11" s="49" t="s">
        <v>19</v>
      </c>
      <c r="B11" s="50"/>
      <c r="C11" s="50"/>
      <c r="D11" s="50"/>
      <c r="E11" s="50"/>
      <c r="F11" s="50"/>
      <c r="G11" s="134"/>
      <c r="H11" s="52">
        <f>H12+H13+H14+H15+H17+H18+H20+H21+H22+H23+H24+H25+H19</f>
        <v>181900.56</v>
      </c>
      <c r="I11" s="168"/>
    </row>
    <row r="12" spans="1:9">
      <c r="A12" s="54" t="s">
        <v>107</v>
      </c>
      <c r="B12" s="55"/>
      <c r="C12" s="55"/>
      <c r="D12" s="55"/>
      <c r="E12" s="55"/>
      <c r="F12" s="55"/>
      <c r="G12" s="55"/>
      <c r="H12" s="57">
        <v>2499.65</v>
      </c>
      <c r="I12" s="58"/>
    </row>
    <row r="13" spans="1:9">
      <c r="A13" s="44" t="s">
        <v>2</v>
      </c>
      <c r="B13" s="45"/>
      <c r="C13" s="45"/>
      <c r="D13" s="45"/>
      <c r="E13" s="45"/>
      <c r="F13" s="45"/>
      <c r="G13" s="132"/>
      <c r="H13" s="42">
        <v>447.64</v>
      </c>
      <c r="I13" s="43"/>
    </row>
    <row r="14" spans="1:9">
      <c r="A14" s="44" t="s">
        <v>3</v>
      </c>
      <c r="B14" s="45"/>
      <c r="C14" s="45"/>
      <c r="D14" s="45"/>
      <c r="E14" s="45"/>
      <c r="F14" s="45"/>
      <c r="G14" s="132"/>
      <c r="H14" s="42">
        <v>2437.16</v>
      </c>
      <c r="I14" s="43"/>
    </row>
    <row r="15" spans="1:9">
      <c r="A15" s="59" t="s">
        <v>4</v>
      </c>
      <c r="B15" s="60"/>
      <c r="C15" s="60"/>
      <c r="D15" s="60"/>
      <c r="E15" s="60"/>
      <c r="F15" s="60"/>
      <c r="G15" s="135"/>
      <c r="H15" s="42">
        <v>0</v>
      </c>
      <c r="I15" s="43"/>
    </row>
    <row r="16" spans="1:9">
      <c r="A16" s="59"/>
      <c r="B16" s="60"/>
      <c r="C16" s="60"/>
      <c r="D16" s="60"/>
      <c r="E16" s="60"/>
      <c r="F16" s="60"/>
      <c r="G16" s="135"/>
      <c r="H16" s="42"/>
      <c r="I16" s="43"/>
    </row>
    <row r="17" spans="1:9">
      <c r="A17" s="101" t="s">
        <v>24</v>
      </c>
      <c r="B17" s="102"/>
      <c r="C17" s="102"/>
      <c r="D17" s="102"/>
      <c r="E17" s="102"/>
      <c r="F17" s="102"/>
      <c r="G17" s="103"/>
      <c r="H17" s="47">
        <v>0</v>
      </c>
      <c r="I17" s="48"/>
    </row>
    <row r="18" spans="1:9">
      <c r="A18" s="248" t="s">
        <v>5</v>
      </c>
      <c r="B18" s="249"/>
      <c r="C18" s="249"/>
      <c r="D18" s="249"/>
      <c r="E18" s="249"/>
      <c r="F18" s="249"/>
      <c r="G18" s="271"/>
      <c r="H18" s="42">
        <v>4358.88</v>
      </c>
      <c r="I18" s="43"/>
    </row>
    <row r="19" spans="1:9">
      <c r="A19" s="69" t="s">
        <v>11</v>
      </c>
      <c r="B19" s="70"/>
      <c r="C19" s="70"/>
      <c r="D19" s="70"/>
      <c r="E19" s="70"/>
      <c r="F19" s="70"/>
      <c r="G19" s="71"/>
      <c r="H19" s="78">
        <v>5040</v>
      </c>
      <c r="I19" s="79"/>
    </row>
    <row r="20" spans="1:9">
      <c r="A20" s="69" t="s">
        <v>51</v>
      </c>
      <c r="B20" s="70"/>
      <c r="C20" s="70"/>
      <c r="D20" s="70"/>
      <c r="E20" s="70"/>
      <c r="F20" s="70"/>
      <c r="G20" s="70"/>
      <c r="H20" s="78">
        <v>15360</v>
      </c>
      <c r="I20" s="79"/>
    </row>
    <row r="21" spans="1:9">
      <c r="A21" s="69" t="s">
        <v>35</v>
      </c>
      <c r="B21" s="70"/>
      <c r="C21" s="70"/>
      <c r="D21" s="70"/>
      <c r="E21" s="70"/>
      <c r="F21" s="70"/>
      <c r="G21" s="70"/>
      <c r="H21" s="36"/>
      <c r="I21" s="37"/>
    </row>
    <row r="22" spans="1:9">
      <c r="A22" s="69" t="s">
        <v>25</v>
      </c>
      <c r="B22" s="70"/>
      <c r="C22" s="70"/>
      <c r="D22" s="70"/>
      <c r="E22" s="70"/>
      <c r="F22" s="70"/>
      <c r="G22" s="70"/>
      <c r="H22" s="72">
        <v>3027</v>
      </c>
      <c r="I22" s="73"/>
    </row>
    <row r="23" spans="1:9">
      <c r="A23" s="69" t="s">
        <v>6</v>
      </c>
      <c r="B23" s="70"/>
      <c r="C23" s="70"/>
      <c r="D23" s="70"/>
      <c r="E23" s="70"/>
      <c r="F23" s="70"/>
      <c r="G23" s="70"/>
      <c r="H23" s="36">
        <v>49400.639999999999</v>
      </c>
      <c r="I23" s="37"/>
    </row>
    <row r="24" spans="1:9">
      <c r="A24" s="69" t="s">
        <v>12</v>
      </c>
      <c r="B24" s="70"/>
      <c r="C24" s="70"/>
      <c r="D24" s="70"/>
      <c r="E24" s="70"/>
      <c r="F24" s="70"/>
      <c r="G24" s="70"/>
      <c r="H24" s="36">
        <v>75998.16</v>
      </c>
      <c r="I24" s="37"/>
    </row>
    <row r="25" spans="1:9" ht="15.45" thickBot="1">
      <c r="A25" s="69" t="s">
        <v>7</v>
      </c>
      <c r="B25" s="70"/>
      <c r="C25" s="70"/>
      <c r="D25" s="70"/>
      <c r="E25" s="70"/>
      <c r="F25" s="70"/>
      <c r="G25" s="70"/>
      <c r="H25" s="106">
        <v>23331.43</v>
      </c>
      <c r="I25" s="107"/>
    </row>
    <row r="26" spans="1:9" ht="15.45" thickBot="1">
      <c r="A26" s="49" t="s">
        <v>14</v>
      </c>
      <c r="B26" s="50"/>
      <c r="C26" s="50"/>
      <c r="D26" s="50"/>
      <c r="E26" s="50"/>
      <c r="F26" s="50"/>
      <c r="G26" s="51"/>
      <c r="H26" s="116">
        <v>162642.62</v>
      </c>
      <c r="I26" s="117"/>
    </row>
    <row r="27" spans="1:9" ht="15.45" thickBot="1">
      <c r="A27" s="26"/>
      <c r="B27" s="27"/>
      <c r="C27" s="27"/>
      <c r="D27" s="27"/>
      <c r="E27" s="27"/>
      <c r="F27" s="27"/>
      <c r="G27" s="28"/>
      <c r="H27" s="26"/>
      <c r="I27" s="28"/>
    </row>
    <row r="28" spans="1:9">
      <c r="A28" s="31" t="s">
        <v>36</v>
      </c>
      <c r="B28" s="32"/>
      <c r="C28" s="32"/>
      <c r="D28" s="32"/>
      <c r="E28" s="32"/>
      <c r="F28" s="32"/>
      <c r="G28" s="33"/>
      <c r="H28" s="123">
        <v>22393.65</v>
      </c>
      <c r="I28" s="124"/>
    </row>
    <row r="29" spans="1:9">
      <c r="A29" s="2" t="s">
        <v>20</v>
      </c>
      <c r="B29" s="3"/>
      <c r="C29" s="3"/>
      <c r="D29" s="3"/>
      <c r="E29" s="3"/>
      <c r="F29" s="3"/>
      <c r="G29" s="4"/>
      <c r="H29" s="17">
        <v>44008.2</v>
      </c>
      <c r="I29" s="41"/>
    </row>
    <row r="30" spans="1:9" ht="15.45" thickBot="1">
      <c r="A30" s="125" t="s">
        <v>21</v>
      </c>
      <c r="B30" s="126"/>
      <c r="C30" s="126"/>
      <c r="D30" s="126"/>
      <c r="E30" s="126"/>
      <c r="F30" s="126"/>
      <c r="G30" s="127"/>
      <c r="H30" s="203">
        <v>39201.68</v>
      </c>
      <c r="I30" s="204"/>
    </row>
    <row r="31" spans="1:9" ht="15.45" thickBot="1">
      <c r="A31" s="82"/>
      <c r="B31" s="83"/>
      <c r="C31" s="83"/>
      <c r="D31" s="83"/>
      <c r="E31" s="83"/>
      <c r="F31" s="83"/>
      <c r="G31" s="84"/>
      <c r="H31" s="85"/>
      <c r="I31" s="86"/>
    </row>
    <row r="32" spans="1:9" ht="15.45" thickBot="1">
      <c r="A32" s="7" t="s">
        <v>8</v>
      </c>
      <c r="B32" s="8"/>
      <c r="C32" s="8"/>
      <c r="D32" s="8"/>
      <c r="E32" s="8"/>
      <c r="F32" s="8"/>
      <c r="G32" s="8"/>
      <c r="H32" s="10">
        <f>H11</f>
        <v>181900.56</v>
      </c>
      <c r="I32" s="11"/>
    </row>
    <row r="33" spans="1:9">
      <c r="A33" s="106"/>
      <c r="B33" s="156"/>
      <c r="C33" s="156"/>
      <c r="D33" s="156"/>
      <c r="E33" s="156"/>
      <c r="F33" s="156"/>
      <c r="G33" s="156"/>
      <c r="H33" s="173"/>
      <c r="I33" s="174"/>
    </row>
    <row r="34" spans="1:9">
      <c r="A34" s="2" t="s">
        <v>31</v>
      </c>
      <c r="B34" s="3"/>
      <c r="C34" s="3"/>
      <c r="D34" s="3"/>
      <c r="E34" s="3"/>
      <c r="F34" s="3"/>
      <c r="G34" s="3"/>
      <c r="H34" s="17">
        <f>H4+H11-H26</f>
        <v>168221.02000000002</v>
      </c>
      <c r="I34" s="41"/>
    </row>
    <row r="35" spans="1:9">
      <c r="A35" s="2" t="s">
        <v>32</v>
      </c>
      <c r="B35" s="3"/>
      <c r="C35" s="3"/>
      <c r="D35" s="3"/>
      <c r="E35" s="3"/>
      <c r="F35" s="3"/>
      <c r="G35" s="3"/>
      <c r="H35" s="17">
        <f>H6+H7-H8-H9</f>
        <v>70173.149999999994</v>
      </c>
      <c r="I35" s="41"/>
    </row>
    <row r="36" spans="1:9">
      <c r="A36" s="74" t="s">
        <v>33</v>
      </c>
      <c r="B36" s="3"/>
      <c r="C36" s="3"/>
      <c r="D36" s="3"/>
      <c r="E36" s="3"/>
      <c r="F36" s="3"/>
      <c r="G36" s="3"/>
      <c r="H36" s="17">
        <f>H28+H29-H30</f>
        <v>27200.170000000006</v>
      </c>
      <c r="I36" s="41"/>
    </row>
    <row r="37" spans="1:9">
      <c r="A37" s="34"/>
      <c r="B37" s="35"/>
      <c r="C37" s="35"/>
      <c r="D37" s="35"/>
      <c r="E37" s="35"/>
      <c r="F37" s="35"/>
      <c r="G37" s="35"/>
      <c r="H37" s="34"/>
      <c r="I37" s="18"/>
    </row>
    <row r="38" spans="1:9">
      <c r="A38" s="299" t="s">
        <v>13</v>
      </c>
      <c r="B38" s="298"/>
      <c r="C38" s="298"/>
      <c r="D38" s="298"/>
      <c r="E38" s="298"/>
      <c r="F38" s="298"/>
      <c r="G38" s="298"/>
      <c r="H38" s="36"/>
      <c r="I38" s="37"/>
    </row>
    <row r="39" spans="1:9">
      <c r="A39" s="69" t="s">
        <v>9</v>
      </c>
      <c r="B39" s="70"/>
      <c r="C39" s="70"/>
      <c r="D39" s="70"/>
      <c r="E39" s="70"/>
      <c r="F39" s="70"/>
      <c r="G39" s="70"/>
      <c r="H39" s="17">
        <v>13.65</v>
      </c>
      <c r="I39" s="41"/>
    </row>
    <row r="40" spans="1:9" ht="15.45" thickBot="1">
      <c r="A40" s="87" t="s">
        <v>15</v>
      </c>
      <c r="B40" s="88"/>
      <c r="C40" s="88"/>
      <c r="D40" s="88"/>
      <c r="E40" s="88"/>
      <c r="F40" s="88"/>
      <c r="G40" s="88"/>
      <c r="H40" s="90">
        <f>(H7+H11+H29)/(H8+H9+H26+H30)*H39</f>
        <v>15.191904476822845</v>
      </c>
      <c r="I40" s="91"/>
    </row>
    <row r="43" spans="1:9">
      <c r="A43" s="68" t="s">
        <v>10</v>
      </c>
      <c r="B43" s="68"/>
      <c r="C43" s="68"/>
      <c r="G43" s="68" t="s">
        <v>16</v>
      </c>
      <c r="H43" s="68"/>
      <c r="I43" s="68"/>
    </row>
  </sheetData>
  <mergeCells count="78">
    <mergeCell ref="A4:G4"/>
    <mergeCell ref="H4:I4"/>
    <mergeCell ref="A5:G5"/>
    <mergeCell ref="H5:I5"/>
    <mergeCell ref="A1:I1"/>
    <mergeCell ref="C2:F2"/>
    <mergeCell ref="A3:G3"/>
    <mergeCell ref="H3:I3"/>
    <mergeCell ref="A8:G8"/>
    <mergeCell ref="H8:I8"/>
    <mergeCell ref="A9:G9"/>
    <mergeCell ref="H9:I9"/>
    <mergeCell ref="A6:G6"/>
    <mergeCell ref="H6:I6"/>
    <mergeCell ref="A7:G7"/>
    <mergeCell ref="H7:I7"/>
    <mergeCell ref="A12:G12"/>
    <mergeCell ref="H12:I12"/>
    <mergeCell ref="A13:G13"/>
    <mergeCell ref="H13:I13"/>
    <mergeCell ref="A10:G10"/>
    <mergeCell ref="H10:I10"/>
    <mergeCell ref="A11:G11"/>
    <mergeCell ref="H11:I11"/>
    <mergeCell ref="A17:G17"/>
    <mergeCell ref="H17:I17"/>
    <mergeCell ref="A18:G18"/>
    <mergeCell ref="H18:I18"/>
    <mergeCell ref="A14:G14"/>
    <mergeCell ref="H14:I14"/>
    <mergeCell ref="A15:G16"/>
    <mergeCell ref="H15:I16"/>
    <mergeCell ref="A21:G21"/>
    <mergeCell ref="H21:I21"/>
    <mergeCell ref="A22:G22"/>
    <mergeCell ref="H22:I22"/>
    <mergeCell ref="A19:G19"/>
    <mergeCell ref="H19:I19"/>
    <mergeCell ref="A20:G20"/>
    <mergeCell ref="H20:I20"/>
    <mergeCell ref="A25:G25"/>
    <mergeCell ref="H25:I25"/>
    <mergeCell ref="A26:G26"/>
    <mergeCell ref="H26:I26"/>
    <mergeCell ref="A23:G23"/>
    <mergeCell ref="H23:I23"/>
    <mergeCell ref="A24:G24"/>
    <mergeCell ref="H24:I24"/>
    <mergeCell ref="A29:G29"/>
    <mergeCell ref="H29:I29"/>
    <mergeCell ref="A30:G30"/>
    <mergeCell ref="H30:I30"/>
    <mergeCell ref="A27:G27"/>
    <mergeCell ref="H27:I27"/>
    <mergeCell ref="A28:G28"/>
    <mergeCell ref="H28:I28"/>
    <mergeCell ref="A33:G33"/>
    <mergeCell ref="H33:I33"/>
    <mergeCell ref="A34:G34"/>
    <mergeCell ref="H34:I34"/>
    <mergeCell ref="A31:G31"/>
    <mergeCell ref="H31:I31"/>
    <mergeCell ref="A32:G32"/>
    <mergeCell ref="H32:I32"/>
    <mergeCell ref="A37:G37"/>
    <mergeCell ref="H37:I37"/>
    <mergeCell ref="A38:G38"/>
    <mergeCell ref="H38:I38"/>
    <mergeCell ref="A35:G35"/>
    <mergeCell ref="H35:I35"/>
    <mergeCell ref="A36:G36"/>
    <mergeCell ref="H36:I36"/>
    <mergeCell ref="A43:C43"/>
    <mergeCell ref="G43:I43"/>
    <mergeCell ref="A39:G39"/>
    <mergeCell ref="H39:I39"/>
    <mergeCell ref="A40:G40"/>
    <mergeCell ref="H40:I40"/>
  </mergeCells>
  <phoneticPr fontId="0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>
      <selection activeCell="L8" sqref="L8"/>
    </sheetView>
  </sheetViews>
  <sheetFormatPr defaultRowHeight="14.7"/>
  <sheetData>
    <row r="1" spans="1:9" ht="18.399999999999999">
      <c r="A1" s="24" t="s">
        <v>157</v>
      </c>
      <c r="B1" s="24"/>
      <c r="C1" s="24"/>
      <c r="D1" s="24"/>
      <c r="E1" s="24"/>
      <c r="F1" s="24"/>
      <c r="G1" s="24"/>
      <c r="H1" s="24"/>
      <c r="I1" s="24"/>
    </row>
    <row r="2" spans="1:9" ht="15.45" thickBot="1">
      <c r="C2" s="25" t="s">
        <v>27</v>
      </c>
      <c r="D2" s="25"/>
      <c r="E2" s="25"/>
      <c r="F2" s="25"/>
    </row>
    <row r="3" spans="1:9">
      <c r="A3" s="12"/>
      <c r="B3" s="13"/>
      <c r="C3" s="13"/>
      <c r="D3" s="13"/>
      <c r="E3" s="13"/>
      <c r="F3" s="13"/>
      <c r="G3" s="14"/>
      <c r="H3" s="29" t="s">
        <v>0</v>
      </c>
      <c r="I3" s="30"/>
    </row>
    <row r="4" spans="1:9">
      <c r="A4" s="2" t="s">
        <v>78</v>
      </c>
      <c r="B4" s="3"/>
      <c r="C4" s="3"/>
      <c r="D4" s="3"/>
      <c r="E4" s="3"/>
      <c r="F4" s="3"/>
      <c r="G4" s="4"/>
      <c r="H4" s="17">
        <v>151279.10999999999</v>
      </c>
      <c r="I4" s="18"/>
    </row>
    <row r="5" spans="1:9">
      <c r="A5" s="34"/>
      <c r="B5" s="35"/>
      <c r="C5" s="35"/>
      <c r="D5" s="35"/>
      <c r="E5" s="35"/>
      <c r="F5" s="35"/>
      <c r="G5" s="18"/>
      <c r="H5" s="36"/>
      <c r="I5" s="37"/>
    </row>
    <row r="6" spans="1:9">
      <c r="A6" s="2" t="s">
        <v>29</v>
      </c>
      <c r="B6" s="3"/>
      <c r="C6" s="3"/>
      <c r="D6" s="3"/>
      <c r="E6" s="3"/>
      <c r="F6" s="3"/>
      <c r="G6" s="4"/>
      <c r="H6" s="34">
        <v>104264.37</v>
      </c>
      <c r="I6" s="18"/>
    </row>
    <row r="7" spans="1:9">
      <c r="A7" s="19" t="s">
        <v>17</v>
      </c>
      <c r="B7" s="20"/>
      <c r="C7" s="20"/>
      <c r="D7" s="20"/>
      <c r="E7" s="20"/>
      <c r="F7" s="20"/>
      <c r="G7" s="21"/>
      <c r="H7" s="161">
        <v>180279</v>
      </c>
      <c r="I7" s="162"/>
    </row>
    <row r="8" spans="1:9">
      <c r="A8" s="69" t="s">
        <v>18</v>
      </c>
      <c r="B8" s="70"/>
      <c r="C8" s="70"/>
      <c r="D8" s="70"/>
      <c r="E8" s="70"/>
      <c r="F8" s="70"/>
      <c r="G8" s="71"/>
      <c r="H8" s="42">
        <v>161173.10999999999</v>
      </c>
      <c r="I8" s="43"/>
    </row>
    <row r="9" spans="1:9">
      <c r="A9" s="44" t="s">
        <v>1</v>
      </c>
      <c r="B9" s="45"/>
      <c r="C9" s="45"/>
      <c r="D9" s="45"/>
      <c r="E9" s="45"/>
      <c r="F9" s="45"/>
      <c r="G9" s="46"/>
      <c r="H9" s="78">
        <v>4080</v>
      </c>
      <c r="I9" s="79"/>
    </row>
    <row r="10" spans="1:9" ht="15.45" thickBot="1">
      <c r="A10" s="44"/>
      <c r="B10" s="45"/>
      <c r="C10" s="45"/>
      <c r="D10" s="45"/>
      <c r="E10" s="45"/>
      <c r="F10" s="45"/>
      <c r="G10" s="46"/>
      <c r="H10" s="42"/>
      <c r="I10" s="43"/>
    </row>
    <row r="11" spans="1:9" ht="15.45" thickBot="1">
      <c r="A11" s="49" t="s">
        <v>19</v>
      </c>
      <c r="B11" s="50"/>
      <c r="C11" s="50"/>
      <c r="D11" s="50"/>
      <c r="E11" s="50"/>
      <c r="F11" s="50"/>
      <c r="G11" s="51"/>
      <c r="H11" s="52">
        <f>H12+H13+H14+H15+H17+H18+H20+H21+H22+H23+H24+H25+H19</f>
        <v>214617.48</v>
      </c>
      <c r="I11" s="53"/>
    </row>
    <row r="12" spans="1:9">
      <c r="A12" s="54" t="s">
        <v>79</v>
      </c>
      <c r="B12" s="55"/>
      <c r="C12" s="55"/>
      <c r="D12" s="55"/>
      <c r="E12" s="55"/>
      <c r="F12" s="55"/>
      <c r="G12" s="56"/>
      <c r="H12" s="57">
        <v>3906.18</v>
      </c>
      <c r="I12" s="58"/>
    </row>
    <row r="13" spans="1:9">
      <c r="A13" s="44" t="s">
        <v>2</v>
      </c>
      <c r="B13" s="45"/>
      <c r="C13" s="45"/>
      <c r="D13" s="45"/>
      <c r="E13" s="45"/>
      <c r="F13" s="45"/>
      <c r="G13" s="46"/>
      <c r="H13" s="42">
        <v>522.66999999999996</v>
      </c>
      <c r="I13" s="43"/>
    </row>
    <row r="14" spans="1:9">
      <c r="A14" s="44" t="s">
        <v>3</v>
      </c>
      <c r="B14" s="45"/>
      <c r="C14" s="45"/>
      <c r="D14" s="45"/>
      <c r="E14" s="45"/>
      <c r="F14" s="45"/>
      <c r="G14" s="46"/>
      <c r="H14" s="42">
        <v>2845.67</v>
      </c>
      <c r="I14" s="43"/>
    </row>
    <row r="15" spans="1:9">
      <c r="A15" s="59" t="s">
        <v>4</v>
      </c>
      <c r="B15" s="60"/>
      <c r="C15" s="60"/>
      <c r="D15" s="60"/>
      <c r="E15" s="60"/>
      <c r="F15" s="60"/>
      <c r="G15" s="61"/>
      <c r="H15" s="42"/>
      <c r="I15" s="43"/>
    </row>
    <row r="16" spans="1:9">
      <c r="A16" s="59"/>
      <c r="B16" s="60"/>
      <c r="C16" s="60"/>
      <c r="D16" s="60"/>
      <c r="E16" s="60"/>
      <c r="F16" s="60"/>
      <c r="G16" s="61"/>
      <c r="H16" s="42"/>
      <c r="I16" s="43"/>
    </row>
    <row r="17" spans="1:9">
      <c r="A17" s="44" t="s">
        <v>24</v>
      </c>
      <c r="B17" s="45"/>
      <c r="C17" s="45"/>
      <c r="D17" s="45"/>
      <c r="E17" s="45"/>
      <c r="F17" s="45"/>
      <c r="G17" s="46"/>
      <c r="H17" s="42">
        <v>0</v>
      </c>
      <c r="I17" s="43"/>
    </row>
    <row r="18" spans="1:9">
      <c r="A18" s="65" t="s">
        <v>5</v>
      </c>
      <c r="B18" s="66"/>
      <c r="C18" s="66"/>
      <c r="D18" s="66"/>
      <c r="E18" s="66"/>
      <c r="F18" s="66"/>
      <c r="G18" s="67"/>
      <c r="H18" s="42">
        <v>4526.6400000000003</v>
      </c>
      <c r="I18" s="43"/>
    </row>
    <row r="19" spans="1:9">
      <c r="A19" s="44" t="s">
        <v>11</v>
      </c>
      <c r="B19" s="45"/>
      <c r="C19" s="45"/>
      <c r="D19" s="45"/>
      <c r="E19" s="45"/>
      <c r="F19" s="45"/>
      <c r="G19" s="46"/>
      <c r="H19" s="78">
        <v>5064</v>
      </c>
      <c r="I19" s="79"/>
    </row>
    <row r="20" spans="1:9">
      <c r="A20" s="69" t="s">
        <v>51</v>
      </c>
      <c r="B20" s="70"/>
      <c r="C20" s="70"/>
      <c r="D20" s="70"/>
      <c r="E20" s="70"/>
      <c r="F20" s="70"/>
      <c r="G20" s="71"/>
      <c r="H20" s="78">
        <v>1011</v>
      </c>
      <c r="I20" s="79"/>
    </row>
    <row r="21" spans="1:9">
      <c r="A21" s="69" t="s">
        <v>35</v>
      </c>
      <c r="B21" s="70"/>
      <c r="C21" s="70"/>
      <c r="D21" s="70"/>
      <c r="E21" s="70"/>
      <c r="F21" s="70"/>
      <c r="G21" s="71"/>
      <c r="H21" s="36"/>
      <c r="I21" s="37"/>
    </row>
    <row r="22" spans="1:9">
      <c r="A22" s="69" t="s">
        <v>25</v>
      </c>
      <c r="B22" s="70"/>
      <c r="C22" s="70"/>
      <c r="D22" s="70"/>
      <c r="E22" s="70"/>
      <c r="F22" s="70"/>
      <c r="G22" s="71"/>
      <c r="H22" s="106">
        <v>8125.84</v>
      </c>
      <c r="I22" s="107"/>
    </row>
    <row r="23" spans="1:9">
      <c r="A23" s="69" t="s">
        <v>6</v>
      </c>
      <c r="B23" s="70"/>
      <c r="C23" s="70"/>
      <c r="D23" s="70"/>
      <c r="E23" s="70"/>
      <c r="F23" s="70"/>
      <c r="G23" s="71"/>
      <c r="H23" s="36">
        <v>51301.919999999998</v>
      </c>
      <c r="I23" s="37"/>
    </row>
    <row r="24" spans="1:9">
      <c r="A24" s="69" t="s">
        <v>12</v>
      </c>
      <c r="B24" s="70"/>
      <c r="C24" s="70"/>
      <c r="D24" s="70"/>
      <c r="E24" s="70"/>
      <c r="F24" s="70"/>
      <c r="G24" s="71"/>
      <c r="H24" s="36">
        <v>105060.11</v>
      </c>
      <c r="I24" s="37"/>
    </row>
    <row r="25" spans="1:9" ht="15.45" thickBot="1">
      <c r="A25" s="69" t="s">
        <v>7</v>
      </c>
      <c r="B25" s="70"/>
      <c r="C25" s="70"/>
      <c r="D25" s="70"/>
      <c r="E25" s="70"/>
      <c r="F25" s="70"/>
      <c r="G25" s="71"/>
      <c r="H25" s="106">
        <v>32253.45</v>
      </c>
      <c r="I25" s="107"/>
    </row>
    <row r="26" spans="1:9" ht="15.45" thickBot="1">
      <c r="A26" s="49" t="s">
        <v>14</v>
      </c>
      <c r="B26" s="50"/>
      <c r="C26" s="50"/>
      <c r="D26" s="50"/>
      <c r="E26" s="50"/>
      <c r="F26" s="50"/>
      <c r="G26" s="51"/>
      <c r="H26" s="116">
        <v>193872.38</v>
      </c>
      <c r="I26" s="117"/>
    </row>
    <row r="27" spans="1:9" ht="15.45" thickBot="1">
      <c r="A27" s="26"/>
      <c r="B27" s="27"/>
      <c r="C27" s="27"/>
      <c r="D27" s="27"/>
      <c r="E27" s="27"/>
      <c r="F27" s="27"/>
      <c r="G27" s="28"/>
      <c r="H27" s="26"/>
      <c r="I27" s="28"/>
    </row>
    <row r="28" spans="1:9">
      <c r="A28" s="31" t="s">
        <v>36</v>
      </c>
      <c r="B28" s="32"/>
      <c r="C28" s="32"/>
      <c r="D28" s="32"/>
      <c r="E28" s="32"/>
      <c r="F28" s="32"/>
      <c r="G28" s="33"/>
      <c r="H28" s="123">
        <v>45418.05</v>
      </c>
      <c r="I28" s="124"/>
    </row>
    <row r="29" spans="1:9">
      <c r="A29" s="2" t="s">
        <v>20</v>
      </c>
      <c r="B29" s="3"/>
      <c r="C29" s="3"/>
      <c r="D29" s="3"/>
      <c r="E29" s="3"/>
      <c r="F29" s="3"/>
      <c r="G29" s="4"/>
      <c r="H29" s="17">
        <v>68676.960000000006</v>
      </c>
      <c r="I29" s="41"/>
    </row>
    <row r="30" spans="1:9" ht="15.45" thickBot="1">
      <c r="A30" s="125" t="s">
        <v>21</v>
      </c>
      <c r="B30" s="126"/>
      <c r="C30" s="126"/>
      <c r="D30" s="126"/>
      <c r="E30" s="126"/>
      <c r="F30" s="126"/>
      <c r="G30" s="127"/>
      <c r="H30" s="203">
        <v>61122.49</v>
      </c>
      <c r="I30" s="204"/>
    </row>
    <row r="31" spans="1:9" ht="15.45" thickBot="1">
      <c r="A31" s="140"/>
      <c r="B31" s="141"/>
      <c r="C31" s="141"/>
      <c r="D31" s="141"/>
      <c r="E31" s="141"/>
      <c r="F31" s="141"/>
      <c r="G31" s="142"/>
      <c r="H31" s="266"/>
      <c r="I31" s="267"/>
    </row>
    <row r="32" spans="1:9" ht="15.45" thickBot="1">
      <c r="A32" s="7" t="s">
        <v>8</v>
      </c>
      <c r="B32" s="8"/>
      <c r="C32" s="8"/>
      <c r="D32" s="8"/>
      <c r="E32" s="8"/>
      <c r="F32" s="8"/>
      <c r="G32" s="9"/>
      <c r="H32" s="10">
        <f>H11</f>
        <v>214617.48</v>
      </c>
      <c r="I32" s="11"/>
    </row>
    <row r="33" spans="1:9">
      <c r="A33" s="12"/>
      <c r="B33" s="13"/>
      <c r="C33" s="13"/>
      <c r="D33" s="13"/>
      <c r="E33" s="13"/>
      <c r="F33" s="13"/>
      <c r="G33" s="14"/>
      <c r="H33" s="15"/>
      <c r="I33" s="16"/>
    </row>
    <row r="34" spans="1:9">
      <c r="A34" s="2" t="s">
        <v>80</v>
      </c>
      <c r="B34" s="3"/>
      <c r="C34" s="3"/>
      <c r="D34" s="3"/>
      <c r="E34" s="3"/>
      <c r="F34" s="3"/>
      <c r="G34" s="4"/>
      <c r="H34" s="17">
        <f>H4+H11-H26</f>
        <v>172024.20999999996</v>
      </c>
      <c r="I34" s="41"/>
    </row>
    <row r="35" spans="1:9">
      <c r="A35" s="2" t="s">
        <v>91</v>
      </c>
      <c r="B35" s="3"/>
      <c r="C35" s="3"/>
      <c r="D35" s="3"/>
      <c r="E35" s="3"/>
      <c r="F35" s="3"/>
      <c r="G35" s="4"/>
      <c r="H35" s="17">
        <f>H6+H7-H8-H9</f>
        <v>119290.26000000001</v>
      </c>
      <c r="I35" s="41"/>
    </row>
    <row r="36" spans="1:9">
      <c r="A36" s="74" t="s">
        <v>33</v>
      </c>
      <c r="B36" s="3"/>
      <c r="C36" s="3"/>
      <c r="D36" s="3"/>
      <c r="E36" s="3"/>
      <c r="F36" s="3"/>
      <c r="G36" s="4"/>
      <c r="H36" s="17">
        <f>H28+H29-H30</f>
        <v>52972.520000000011</v>
      </c>
      <c r="I36" s="41"/>
    </row>
    <row r="37" spans="1:9">
      <c r="A37" s="75"/>
      <c r="B37" s="76"/>
      <c r="C37" s="76"/>
      <c r="D37" s="76"/>
      <c r="E37" s="76"/>
      <c r="F37" s="76"/>
      <c r="G37" s="77"/>
      <c r="H37" s="75"/>
      <c r="I37" s="77"/>
    </row>
    <row r="38" spans="1:9">
      <c r="A38" s="216" t="s">
        <v>13</v>
      </c>
      <c r="B38" s="217"/>
      <c r="C38" s="217"/>
      <c r="D38" s="217"/>
      <c r="E38" s="217"/>
      <c r="F38" s="217"/>
      <c r="G38" s="218"/>
      <c r="H38" s="42"/>
      <c r="I38" s="43"/>
    </row>
    <row r="39" spans="1:9">
      <c r="A39" s="69" t="s">
        <v>9</v>
      </c>
      <c r="B39" s="70"/>
      <c r="C39" s="70"/>
      <c r="D39" s="70"/>
      <c r="E39" s="70"/>
      <c r="F39" s="70"/>
      <c r="G39" s="71"/>
      <c r="H39" s="17">
        <v>13.5</v>
      </c>
      <c r="I39" s="41"/>
    </row>
    <row r="40" spans="1:9" ht="15.45" thickBot="1">
      <c r="A40" s="87" t="s">
        <v>15</v>
      </c>
      <c r="B40" s="88"/>
      <c r="C40" s="88"/>
      <c r="D40" s="88"/>
      <c r="E40" s="88"/>
      <c r="F40" s="88"/>
      <c r="G40" s="89"/>
      <c r="H40" s="303">
        <f>(H7+H11+H29)/(H8+H9+H26+H30)*H39</f>
        <v>14.89178232337964</v>
      </c>
      <c r="I40" s="267"/>
    </row>
    <row r="43" spans="1:9">
      <c r="A43" s="68" t="s">
        <v>10</v>
      </c>
      <c r="B43" s="68"/>
      <c r="C43" s="68"/>
      <c r="G43" s="68" t="s">
        <v>16</v>
      </c>
      <c r="H43" s="68"/>
      <c r="I43" s="68"/>
    </row>
  </sheetData>
  <mergeCells count="78">
    <mergeCell ref="A4:G4"/>
    <mergeCell ref="H4:I4"/>
    <mergeCell ref="A5:G5"/>
    <mergeCell ref="H5:I5"/>
    <mergeCell ref="A1:I1"/>
    <mergeCell ref="C2:F2"/>
    <mergeCell ref="A3:G3"/>
    <mergeCell ref="H3:I3"/>
    <mergeCell ref="A8:G8"/>
    <mergeCell ref="H8:I8"/>
    <mergeCell ref="A9:G9"/>
    <mergeCell ref="H9:I9"/>
    <mergeCell ref="A6:G6"/>
    <mergeCell ref="H6:I6"/>
    <mergeCell ref="A7:G7"/>
    <mergeCell ref="H7:I7"/>
    <mergeCell ref="A12:G12"/>
    <mergeCell ref="H12:I12"/>
    <mergeCell ref="A13:G13"/>
    <mergeCell ref="H13:I13"/>
    <mergeCell ref="A10:G10"/>
    <mergeCell ref="H10:I10"/>
    <mergeCell ref="A11:G11"/>
    <mergeCell ref="H11:I11"/>
    <mergeCell ref="A17:G17"/>
    <mergeCell ref="H17:I17"/>
    <mergeCell ref="A18:G18"/>
    <mergeCell ref="H18:I18"/>
    <mergeCell ref="A14:G14"/>
    <mergeCell ref="H14:I14"/>
    <mergeCell ref="A15:G16"/>
    <mergeCell ref="H15:I16"/>
    <mergeCell ref="A21:G21"/>
    <mergeCell ref="H21:I21"/>
    <mergeCell ref="A22:G22"/>
    <mergeCell ref="H22:I22"/>
    <mergeCell ref="A19:G19"/>
    <mergeCell ref="H19:I19"/>
    <mergeCell ref="A20:G20"/>
    <mergeCell ref="H20:I20"/>
    <mergeCell ref="A25:G25"/>
    <mergeCell ref="H25:I25"/>
    <mergeCell ref="A26:G26"/>
    <mergeCell ref="H26:I26"/>
    <mergeCell ref="A23:G23"/>
    <mergeCell ref="H23:I23"/>
    <mergeCell ref="A24:G24"/>
    <mergeCell ref="H24:I24"/>
    <mergeCell ref="A29:G29"/>
    <mergeCell ref="H29:I29"/>
    <mergeCell ref="A30:G30"/>
    <mergeCell ref="H30:I30"/>
    <mergeCell ref="A27:G27"/>
    <mergeCell ref="H27:I27"/>
    <mergeCell ref="A28:G28"/>
    <mergeCell ref="H28:I28"/>
    <mergeCell ref="A33:G33"/>
    <mergeCell ref="H33:I33"/>
    <mergeCell ref="A34:G34"/>
    <mergeCell ref="H34:I34"/>
    <mergeCell ref="A31:G31"/>
    <mergeCell ref="H31:I31"/>
    <mergeCell ref="A32:G32"/>
    <mergeCell ref="H32:I32"/>
    <mergeCell ref="A37:G37"/>
    <mergeCell ref="H37:I37"/>
    <mergeCell ref="A38:G38"/>
    <mergeCell ref="H38:I38"/>
    <mergeCell ref="A35:G35"/>
    <mergeCell ref="H35:I35"/>
    <mergeCell ref="A36:G36"/>
    <mergeCell ref="H36:I36"/>
    <mergeCell ref="A43:C43"/>
    <mergeCell ref="G43:I43"/>
    <mergeCell ref="A39:G39"/>
    <mergeCell ref="H39:I39"/>
    <mergeCell ref="A40:G40"/>
    <mergeCell ref="H40:I40"/>
  </mergeCells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workbookViewId="0">
      <selection activeCell="N19" sqref="N19"/>
    </sheetView>
  </sheetViews>
  <sheetFormatPr defaultRowHeight="14.7"/>
  <sheetData>
    <row r="1" spans="1:9" ht="18.399999999999999">
      <c r="A1" s="24" t="s">
        <v>48</v>
      </c>
      <c r="B1" s="24"/>
      <c r="C1" s="24"/>
      <c r="D1" s="24"/>
      <c r="E1" s="24"/>
      <c r="F1" s="24"/>
      <c r="G1" s="24"/>
      <c r="H1" s="24"/>
      <c r="I1" s="24"/>
    </row>
    <row r="2" spans="1:9" ht="15.45" thickBot="1">
      <c r="C2" s="25" t="s">
        <v>49</v>
      </c>
      <c r="D2" s="25"/>
      <c r="E2" s="25"/>
      <c r="F2" s="25"/>
    </row>
    <row r="3" spans="1:9" ht="15.45" thickBot="1">
      <c r="A3" s="26"/>
      <c r="B3" s="27"/>
      <c r="C3" s="27"/>
      <c r="D3" s="27"/>
      <c r="E3" s="27"/>
      <c r="F3" s="27"/>
      <c r="G3" s="28"/>
      <c r="H3" s="96" t="s">
        <v>0</v>
      </c>
      <c r="I3" s="98"/>
    </row>
    <row r="4" spans="1:9">
      <c r="A4" s="31" t="s">
        <v>28</v>
      </c>
      <c r="B4" s="32"/>
      <c r="C4" s="32"/>
      <c r="D4" s="32"/>
      <c r="E4" s="32"/>
      <c r="F4" s="32"/>
      <c r="G4" s="33"/>
      <c r="H4" s="99">
        <v>225082.15</v>
      </c>
      <c r="I4" s="100"/>
    </row>
    <row r="5" spans="1:9">
      <c r="A5" s="34"/>
      <c r="B5" s="35"/>
      <c r="C5" s="35"/>
      <c r="D5" s="35"/>
      <c r="E5" s="35"/>
      <c r="F5" s="35"/>
      <c r="G5" s="18"/>
      <c r="H5" s="36"/>
      <c r="I5" s="37"/>
    </row>
    <row r="6" spans="1:9">
      <c r="A6" s="38" t="s">
        <v>29</v>
      </c>
      <c r="B6" s="39"/>
      <c r="C6" s="39"/>
      <c r="D6" s="39"/>
      <c r="E6" s="39"/>
      <c r="F6" s="39"/>
      <c r="G6" s="40"/>
      <c r="H6" s="17">
        <v>5534.31</v>
      </c>
      <c r="I6" s="41"/>
    </row>
    <row r="7" spans="1:9">
      <c r="A7" s="19" t="s">
        <v>17</v>
      </c>
      <c r="B7" s="20"/>
      <c r="C7" s="20"/>
      <c r="D7" s="20"/>
      <c r="E7" s="20"/>
      <c r="F7" s="20"/>
      <c r="G7" s="21"/>
      <c r="H7" s="22">
        <v>276962.40000000002</v>
      </c>
      <c r="I7" s="23"/>
    </row>
    <row r="8" spans="1:9">
      <c r="A8" s="44" t="s">
        <v>18</v>
      </c>
      <c r="B8" s="45"/>
      <c r="C8" s="45"/>
      <c r="D8" s="45"/>
      <c r="E8" s="45"/>
      <c r="F8" s="45"/>
      <c r="G8" s="46"/>
      <c r="H8" s="22">
        <v>253572.37</v>
      </c>
      <c r="I8" s="23"/>
    </row>
    <row r="9" spans="1:9">
      <c r="A9" s="44" t="s">
        <v>1</v>
      </c>
      <c r="B9" s="45"/>
      <c r="C9" s="45"/>
      <c r="D9" s="45"/>
      <c r="E9" s="45"/>
      <c r="F9" s="45"/>
      <c r="G9" s="46"/>
      <c r="H9" s="22">
        <v>26880</v>
      </c>
      <c r="I9" s="23"/>
    </row>
    <row r="10" spans="1:9" ht="15.45" thickBot="1">
      <c r="A10" s="34"/>
      <c r="B10" s="35"/>
      <c r="C10" s="35"/>
      <c r="D10" s="35"/>
      <c r="E10" s="35"/>
      <c r="F10" s="35"/>
      <c r="G10" s="18"/>
      <c r="H10" s="17"/>
      <c r="I10" s="41"/>
    </row>
    <row r="11" spans="1:9" ht="15.45" thickBot="1">
      <c r="A11" s="49" t="s">
        <v>19</v>
      </c>
      <c r="B11" s="50"/>
      <c r="C11" s="50"/>
      <c r="D11" s="50"/>
      <c r="E11" s="50"/>
      <c r="F11" s="50"/>
      <c r="G11" s="51"/>
      <c r="H11" s="52">
        <f>H12+H14+H20+H23+H24+H25+H17+H13+H22+H18</f>
        <v>645200.88</v>
      </c>
      <c r="I11" s="53"/>
    </row>
    <row r="12" spans="1:9">
      <c r="A12" s="54" t="s">
        <v>50</v>
      </c>
      <c r="B12" s="55"/>
      <c r="C12" s="55"/>
      <c r="D12" s="55"/>
      <c r="E12" s="55"/>
      <c r="F12" s="55"/>
      <c r="G12" s="56"/>
      <c r="H12" s="57">
        <v>71849.399999999994</v>
      </c>
      <c r="I12" s="58"/>
    </row>
    <row r="13" spans="1:9">
      <c r="A13" s="69" t="s">
        <v>2</v>
      </c>
      <c r="B13" s="70"/>
      <c r="C13" s="70"/>
      <c r="D13" s="70"/>
      <c r="E13" s="70"/>
      <c r="F13" s="70"/>
      <c r="G13" s="71"/>
      <c r="H13" s="78">
        <v>944.19</v>
      </c>
      <c r="I13" s="79"/>
    </row>
    <row r="14" spans="1:9">
      <c r="A14" s="69" t="s">
        <v>3</v>
      </c>
      <c r="B14" s="70"/>
      <c r="C14" s="70"/>
      <c r="D14" s="70"/>
      <c r="E14" s="70"/>
      <c r="F14" s="70"/>
      <c r="G14" s="71"/>
      <c r="H14" s="36">
        <v>5140.59</v>
      </c>
      <c r="I14" s="37"/>
    </row>
    <row r="15" spans="1:9">
      <c r="A15" s="59" t="s">
        <v>4</v>
      </c>
      <c r="B15" s="60"/>
      <c r="C15" s="60"/>
      <c r="D15" s="60"/>
      <c r="E15" s="60"/>
      <c r="F15" s="60"/>
      <c r="G15" s="61"/>
      <c r="H15" s="42"/>
      <c r="I15" s="43"/>
    </row>
    <row r="16" spans="1:9">
      <c r="A16" s="59"/>
      <c r="B16" s="60"/>
      <c r="C16" s="60"/>
      <c r="D16" s="60"/>
      <c r="E16" s="60"/>
      <c r="F16" s="60"/>
      <c r="G16" s="61"/>
      <c r="H16" s="42"/>
      <c r="I16" s="43"/>
    </row>
    <row r="17" spans="1:9">
      <c r="A17" s="101" t="s">
        <v>24</v>
      </c>
      <c r="B17" s="102"/>
      <c r="C17" s="102"/>
      <c r="D17" s="102"/>
      <c r="E17" s="102"/>
      <c r="F17" s="102"/>
      <c r="G17" s="103"/>
      <c r="H17" s="36">
        <v>0</v>
      </c>
      <c r="I17" s="37"/>
    </row>
    <row r="18" spans="1:9">
      <c r="A18" s="65" t="s">
        <v>5</v>
      </c>
      <c r="B18" s="66"/>
      <c r="C18" s="66"/>
      <c r="D18" s="66"/>
      <c r="E18" s="66"/>
      <c r="F18" s="66"/>
      <c r="G18" s="67"/>
      <c r="H18" s="42">
        <v>10164.6</v>
      </c>
      <c r="I18" s="43"/>
    </row>
    <row r="19" spans="1:9">
      <c r="A19" s="44" t="s">
        <v>11</v>
      </c>
      <c r="B19" s="45"/>
      <c r="C19" s="45"/>
      <c r="D19" s="45"/>
      <c r="E19" s="45"/>
      <c r="F19" s="45"/>
      <c r="G19" s="46"/>
      <c r="H19" s="78"/>
      <c r="I19" s="79"/>
    </row>
    <row r="20" spans="1:9">
      <c r="A20" s="69" t="s">
        <v>51</v>
      </c>
      <c r="B20" s="70"/>
      <c r="C20" s="70"/>
      <c r="D20" s="70"/>
      <c r="E20" s="70"/>
      <c r="F20" s="70"/>
      <c r="G20" s="71"/>
      <c r="H20" s="78">
        <v>36480</v>
      </c>
      <c r="I20" s="79"/>
    </row>
    <row r="21" spans="1:9">
      <c r="A21" s="69" t="s">
        <v>35</v>
      </c>
      <c r="B21" s="70"/>
      <c r="C21" s="70"/>
      <c r="D21" s="70"/>
      <c r="E21" s="70"/>
      <c r="F21" s="70"/>
      <c r="G21" s="71"/>
      <c r="H21" s="36"/>
      <c r="I21" s="37"/>
    </row>
    <row r="22" spans="1:9">
      <c r="A22" s="69" t="s">
        <v>25</v>
      </c>
      <c r="B22" s="70"/>
      <c r="C22" s="70"/>
      <c r="D22" s="70"/>
      <c r="E22" s="70"/>
      <c r="F22" s="70"/>
      <c r="G22" s="71"/>
      <c r="H22" s="36">
        <v>11745.76</v>
      </c>
      <c r="I22" s="37"/>
    </row>
    <row r="23" spans="1:9">
      <c r="A23" s="69" t="s">
        <v>6</v>
      </c>
      <c r="B23" s="70"/>
      <c r="C23" s="70"/>
      <c r="D23" s="70"/>
      <c r="E23" s="70"/>
      <c r="F23" s="70"/>
      <c r="G23" s="71"/>
      <c r="H23" s="78">
        <v>115198.8</v>
      </c>
      <c r="I23" s="79"/>
    </row>
    <row r="24" spans="1:9">
      <c r="A24" s="69" t="s">
        <v>12</v>
      </c>
      <c r="B24" s="70"/>
      <c r="C24" s="70"/>
      <c r="D24" s="70"/>
      <c r="E24" s="70"/>
      <c r="F24" s="70"/>
      <c r="G24" s="71"/>
      <c r="H24" s="36">
        <v>301206.99</v>
      </c>
      <c r="I24" s="37"/>
    </row>
    <row r="25" spans="1:9" ht="15.45" thickBot="1">
      <c r="A25" s="69" t="s">
        <v>7</v>
      </c>
      <c r="B25" s="70"/>
      <c r="C25" s="70"/>
      <c r="D25" s="70"/>
      <c r="E25" s="70"/>
      <c r="F25" s="70"/>
      <c r="G25" s="71"/>
      <c r="H25" s="106">
        <v>92470.55</v>
      </c>
      <c r="I25" s="107"/>
    </row>
    <row r="26" spans="1:9" ht="15.45" thickBot="1">
      <c r="A26" s="49" t="s">
        <v>14</v>
      </c>
      <c r="B26" s="50"/>
      <c r="C26" s="50"/>
      <c r="D26" s="50"/>
      <c r="E26" s="50"/>
      <c r="F26" s="50"/>
      <c r="G26" s="51"/>
      <c r="H26" s="52">
        <v>590696.30000000005</v>
      </c>
      <c r="I26" s="62"/>
    </row>
    <row r="27" spans="1:9" ht="15.45" thickBot="1">
      <c r="A27" s="26"/>
      <c r="B27" s="27"/>
      <c r="C27" s="27"/>
      <c r="D27" s="27"/>
      <c r="E27" s="27"/>
      <c r="F27" s="27"/>
      <c r="G27" s="28"/>
      <c r="H27" s="26"/>
      <c r="I27" s="28"/>
    </row>
    <row r="28" spans="1:9" ht="15.45" thickBot="1">
      <c r="A28" s="7" t="s">
        <v>36</v>
      </c>
      <c r="B28" s="8"/>
      <c r="C28" s="8"/>
      <c r="D28" s="8"/>
      <c r="E28" s="8"/>
      <c r="F28" s="8"/>
      <c r="G28" s="9"/>
      <c r="H28" s="10">
        <v>29206.06</v>
      </c>
      <c r="I28" s="11"/>
    </row>
    <row r="29" spans="1:9" ht="15.45" thickBot="1">
      <c r="A29" s="7" t="s">
        <v>20</v>
      </c>
      <c r="B29" s="8"/>
      <c r="C29" s="8"/>
      <c r="D29" s="8"/>
      <c r="E29" s="8"/>
      <c r="F29" s="8"/>
      <c r="G29" s="9"/>
      <c r="H29" s="104">
        <v>94419.12</v>
      </c>
      <c r="I29" s="105"/>
    </row>
    <row r="30" spans="1:9" ht="15.45" thickBot="1">
      <c r="A30" s="7" t="s">
        <v>21</v>
      </c>
      <c r="B30" s="8"/>
      <c r="C30" s="8"/>
      <c r="D30" s="8"/>
      <c r="E30" s="8"/>
      <c r="F30" s="8"/>
      <c r="G30" s="9"/>
      <c r="H30" s="108">
        <v>86445.31</v>
      </c>
      <c r="I30" s="109"/>
    </row>
    <row r="31" spans="1:9" ht="15.45" thickBot="1">
      <c r="A31" s="82"/>
      <c r="B31" s="83"/>
      <c r="C31" s="83"/>
      <c r="D31" s="83"/>
      <c r="E31" s="83"/>
      <c r="F31" s="83"/>
      <c r="G31" s="84"/>
      <c r="H31" s="85"/>
      <c r="I31" s="86"/>
    </row>
    <row r="32" spans="1:9" ht="15.45" thickBot="1">
      <c r="A32" s="7" t="s">
        <v>52</v>
      </c>
      <c r="B32" s="8"/>
      <c r="C32" s="8"/>
      <c r="D32" s="8"/>
      <c r="E32" s="8"/>
      <c r="F32" s="8"/>
      <c r="G32" s="9"/>
      <c r="H32" s="10">
        <v>205.62</v>
      </c>
      <c r="I32" s="11"/>
    </row>
    <row r="33" spans="1:9" ht="15.45" thickBot="1">
      <c r="A33" s="7" t="s">
        <v>53</v>
      </c>
      <c r="B33" s="8"/>
      <c r="C33" s="8"/>
      <c r="D33" s="8"/>
      <c r="E33" s="8"/>
      <c r="F33" s="8"/>
      <c r="G33" s="9"/>
      <c r="H33" s="10">
        <v>0</v>
      </c>
      <c r="I33" s="11"/>
    </row>
    <row r="34" spans="1:9" ht="15.45" thickBot="1">
      <c r="A34" s="110"/>
      <c r="B34" s="111"/>
      <c r="C34" s="111"/>
      <c r="D34" s="111"/>
      <c r="E34" s="111"/>
      <c r="F34" s="111"/>
      <c r="G34" s="112"/>
      <c r="H34" s="113"/>
      <c r="I34" s="114"/>
    </row>
    <row r="35" spans="1:9" ht="15.45" thickBot="1">
      <c r="A35" s="7" t="s">
        <v>8</v>
      </c>
      <c r="B35" s="8"/>
      <c r="C35" s="8"/>
      <c r="D35" s="8"/>
      <c r="E35" s="8"/>
      <c r="F35" s="8"/>
      <c r="G35" s="9"/>
      <c r="H35" s="10">
        <f>H11</f>
        <v>645200.88</v>
      </c>
      <c r="I35" s="11"/>
    </row>
    <row r="36" spans="1:9">
      <c r="A36" s="12"/>
      <c r="B36" s="13"/>
      <c r="C36" s="13"/>
      <c r="D36" s="13"/>
      <c r="E36" s="13"/>
      <c r="F36" s="13"/>
      <c r="G36" s="14"/>
      <c r="H36" s="15"/>
      <c r="I36" s="16"/>
    </row>
    <row r="37" spans="1:9">
      <c r="A37" s="2" t="s">
        <v>54</v>
      </c>
      <c r="B37" s="3"/>
      <c r="C37" s="3"/>
      <c r="D37" s="3"/>
      <c r="E37" s="3"/>
      <c r="F37" s="3"/>
      <c r="G37" s="4"/>
      <c r="H37" s="17">
        <f>H4+H11-H26</f>
        <v>279586.73</v>
      </c>
      <c r="I37" s="18"/>
    </row>
    <row r="38" spans="1:9">
      <c r="A38" s="2" t="s">
        <v>55</v>
      </c>
      <c r="B38" s="3"/>
      <c r="C38" s="3"/>
      <c r="D38" s="3"/>
      <c r="E38" s="3"/>
      <c r="F38" s="3"/>
      <c r="G38" s="4"/>
      <c r="H38" s="5">
        <f>H6+H7-H8-H9</f>
        <v>2044.3400000000256</v>
      </c>
      <c r="I38" s="6"/>
    </row>
    <row r="39" spans="1:9">
      <c r="A39" s="74" t="s">
        <v>33</v>
      </c>
      <c r="B39" s="3"/>
      <c r="C39" s="3"/>
      <c r="D39" s="3"/>
      <c r="E39" s="3"/>
      <c r="F39" s="3"/>
      <c r="G39" s="3"/>
      <c r="H39" s="17">
        <f>H28+H29-H30</f>
        <v>37179.869999999995</v>
      </c>
      <c r="I39" s="41"/>
    </row>
    <row r="40" spans="1:9">
      <c r="A40" s="2" t="s">
        <v>56</v>
      </c>
      <c r="B40" s="3"/>
      <c r="C40" s="3"/>
      <c r="D40" s="3"/>
      <c r="E40" s="3"/>
      <c r="F40" s="3"/>
      <c r="G40" s="4"/>
      <c r="H40" s="115">
        <f>H32-H33</f>
        <v>205.62</v>
      </c>
      <c r="I40" s="77"/>
    </row>
    <row r="41" spans="1:9">
      <c r="A41" s="34"/>
      <c r="B41" s="35"/>
      <c r="C41" s="35"/>
      <c r="D41" s="35"/>
      <c r="E41" s="35"/>
      <c r="F41" s="35"/>
      <c r="G41" s="18"/>
      <c r="H41" s="34"/>
      <c r="I41" s="18"/>
    </row>
    <row r="42" spans="1:9">
      <c r="A42" s="44" t="s">
        <v>13</v>
      </c>
      <c r="B42" s="45"/>
      <c r="C42" s="45"/>
      <c r="D42" s="45"/>
      <c r="E42" s="45"/>
      <c r="F42" s="45"/>
      <c r="G42" s="46"/>
      <c r="H42" s="42"/>
      <c r="I42" s="43"/>
    </row>
    <row r="43" spans="1:9">
      <c r="A43" s="69" t="s">
        <v>9</v>
      </c>
      <c r="B43" s="70"/>
      <c r="C43" s="70"/>
      <c r="D43" s="70"/>
      <c r="E43" s="70"/>
      <c r="F43" s="70"/>
      <c r="G43" s="71"/>
      <c r="H43" s="17">
        <v>16.149999999999999</v>
      </c>
      <c r="I43" s="41"/>
    </row>
    <row r="44" spans="1:9" ht="15.45" thickBot="1">
      <c r="A44" s="87" t="s">
        <v>15</v>
      </c>
      <c r="B44" s="88"/>
      <c r="C44" s="88"/>
      <c r="D44" s="88"/>
      <c r="E44" s="88"/>
      <c r="F44" s="88"/>
      <c r="G44" s="89"/>
      <c r="H44" s="90">
        <f>(H7+H11+H29)/(H8+H26+H30+H33)*H43</f>
        <v>17.640011983058425</v>
      </c>
      <c r="I44" s="91"/>
    </row>
    <row r="47" spans="1:9">
      <c r="A47" s="68" t="s">
        <v>10</v>
      </c>
      <c r="B47" s="68"/>
      <c r="C47" s="68"/>
      <c r="G47" s="68" t="s">
        <v>16</v>
      </c>
      <c r="H47" s="68"/>
      <c r="I47" s="68"/>
    </row>
  </sheetData>
  <mergeCells count="86">
    <mergeCell ref="A47:C47"/>
    <mergeCell ref="G47:I47"/>
    <mergeCell ref="A42:G42"/>
    <mergeCell ref="H42:I42"/>
    <mergeCell ref="A43:G43"/>
    <mergeCell ref="H43:I43"/>
    <mergeCell ref="A44:G44"/>
    <mergeCell ref="H44:I44"/>
    <mergeCell ref="A38:G38"/>
    <mergeCell ref="H38:I38"/>
    <mergeCell ref="A39:G39"/>
    <mergeCell ref="H39:I39"/>
    <mergeCell ref="A40:G40"/>
    <mergeCell ref="H40:I40"/>
    <mergeCell ref="A33:G33"/>
    <mergeCell ref="H33:I33"/>
    <mergeCell ref="A34:G34"/>
    <mergeCell ref="H34:I34"/>
    <mergeCell ref="A41:G41"/>
    <mergeCell ref="H41:I41"/>
    <mergeCell ref="A36:G36"/>
    <mergeCell ref="H36:I36"/>
    <mergeCell ref="A37:G37"/>
    <mergeCell ref="H37:I37"/>
    <mergeCell ref="A28:G28"/>
    <mergeCell ref="H28:I28"/>
    <mergeCell ref="A35:G35"/>
    <mergeCell ref="H35:I35"/>
    <mergeCell ref="A30:G30"/>
    <mergeCell ref="H30:I30"/>
    <mergeCell ref="A31:G31"/>
    <mergeCell ref="H31:I31"/>
    <mergeCell ref="A32:G32"/>
    <mergeCell ref="H32:I32"/>
    <mergeCell ref="A29:G29"/>
    <mergeCell ref="H29:I29"/>
    <mergeCell ref="A24:G24"/>
    <mergeCell ref="H24:I24"/>
    <mergeCell ref="A25:G25"/>
    <mergeCell ref="H25:I25"/>
    <mergeCell ref="A26:G26"/>
    <mergeCell ref="H26:I26"/>
    <mergeCell ref="A27:G27"/>
    <mergeCell ref="H27:I27"/>
    <mergeCell ref="A20:G20"/>
    <mergeCell ref="H20:I20"/>
    <mergeCell ref="A21:G21"/>
    <mergeCell ref="H21:I21"/>
    <mergeCell ref="A22:G22"/>
    <mergeCell ref="H22:I22"/>
    <mergeCell ref="A14:G14"/>
    <mergeCell ref="H14:I14"/>
    <mergeCell ref="A15:G16"/>
    <mergeCell ref="H15:I16"/>
    <mergeCell ref="A23:G23"/>
    <mergeCell ref="H23:I23"/>
    <mergeCell ref="A18:G18"/>
    <mergeCell ref="H18:I18"/>
    <mergeCell ref="A19:G19"/>
    <mergeCell ref="H19:I19"/>
    <mergeCell ref="A9:G9"/>
    <mergeCell ref="H9:I9"/>
    <mergeCell ref="A17:G17"/>
    <mergeCell ref="H17:I17"/>
    <mergeCell ref="A11:G11"/>
    <mergeCell ref="H11:I11"/>
    <mergeCell ref="A12:G12"/>
    <mergeCell ref="H12:I12"/>
    <mergeCell ref="A13:G13"/>
    <mergeCell ref="H13:I13"/>
    <mergeCell ref="A10:G10"/>
    <mergeCell ref="H10:I10"/>
    <mergeCell ref="A5:G5"/>
    <mergeCell ref="H5:I5"/>
    <mergeCell ref="A6:G6"/>
    <mergeCell ref="H6:I6"/>
    <mergeCell ref="A7:G7"/>
    <mergeCell ref="H7:I7"/>
    <mergeCell ref="A8:G8"/>
    <mergeCell ref="H8:I8"/>
    <mergeCell ref="A4:G4"/>
    <mergeCell ref="H4:I4"/>
    <mergeCell ref="A1:I1"/>
    <mergeCell ref="C2:F2"/>
    <mergeCell ref="A3:G3"/>
    <mergeCell ref="H3:I3"/>
  </mergeCells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6"/>
  <sheetViews>
    <sheetView workbookViewId="0">
      <selection activeCell="O16" sqref="O16"/>
    </sheetView>
  </sheetViews>
  <sheetFormatPr defaultRowHeight="14.7"/>
  <sheetData>
    <row r="1" spans="1:9" ht="18.399999999999999">
      <c r="A1" s="24" t="s">
        <v>57</v>
      </c>
      <c r="B1" s="24"/>
      <c r="C1" s="24"/>
      <c r="D1" s="24"/>
      <c r="E1" s="24"/>
      <c r="F1" s="24"/>
      <c r="G1" s="24"/>
      <c r="H1" s="24"/>
      <c r="I1" s="24"/>
    </row>
    <row r="2" spans="1:9" ht="15.45" thickBot="1">
      <c r="C2" s="25" t="s">
        <v>27</v>
      </c>
      <c r="D2" s="25"/>
      <c r="E2" s="25"/>
      <c r="F2" s="25"/>
    </row>
    <row r="3" spans="1:9" ht="15.45" thickBot="1">
      <c r="A3" s="26"/>
      <c r="B3" s="27"/>
      <c r="C3" s="27"/>
      <c r="D3" s="27"/>
      <c r="E3" s="27"/>
      <c r="F3" s="27"/>
      <c r="G3" s="28"/>
      <c r="H3" s="29" t="s">
        <v>0</v>
      </c>
      <c r="I3" s="30"/>
    </row>
    <row r="4" spans="1:9">
      <c r="A4" s="31" t="s">
        <v>58</v>
      </c>
      <c r="B4" s="32"/>
      <c r="C4" s="32"/>
      <c r="D4" s="32"/>
      <c r="E4" s="32"/>
      <c r="F4" s="32"/>
      <c r="G4" s="33"/>
      <c r="H4" s="34">
        <v>131895.72</v>
      </c>
      <c r="I4" s="18"/>
    </row>
    <row r="5" spans="1:9">
      <c r="A5" s="34"/>
      <c r="B5" s="35"/>
      <c r="C5" s="35"/>
      <c r="D5" s="35"/>
      <c r="E5" s="35"/>
      <c r="F5" s="35"/>
      <c r="G5" s="18"/>
      <c r="H5" s="36"/>
      <c r="I5" s="37"/>
    </row>
    <row r="6" spans="1:9">
      <c r="A6" s="38" t="s">
        <v>29</v>
      </c>
      <c r="B6" s="39"/>
      <c r="C6" s="39"/>
      <c r="D6" s="39"/>
      <c r="E6" s="39"/>
      <c r="F6" s="39"/>
      <c r="G6" s="40"/>
      <c r="H6" s="17">
        <v>65240.68</v>
      </c>
      <c r="I6" s="41"/>
    </row>
    <row r="7" spans="1:9">
      <c r="A7" s="19" t="s">
        <v>17</v>
      </c>
      <c r="B7" s="20"/>
      <c r="C7" s="20"/>
      <c r="D7" s="20"/>
      <c r="E7" s="20"/>
      <c r="F7" s="20"/>
      <c r="G7" s="21"/>
      <c r="H7" s="22">
        <v>216511.44</v>
      </c>
      <c r="I7" s="23"/>
    </row>
    <row r="8" spans="1:9">
      <c r="A8" s="44" t="s">
        <v>18</v>
      </c>
      <c r="B8" s="45"/>
      <c r="C8" s="45"/>
      <c r="D8" s="45"/>
      <c r="E8" s="45"/>
      <c r="F8" s="45"/>
      <c r="G8" s="46"/>
      <c r="H8" s="22">
        <v>210315.41</v>
      </c>
      <c r="I8" s="23"/>
    </row>
    <row r="9" spans="1:9">
      <c r="A9" s="44" t="s">
        <v>1</v>
      </c>
      <c r="B9" s="45"/>
      <c r="C9" s="45"/>
      <c r="D9" s="45"/>
      <c r="E9" s="45"/>
      <c r="F9" s="45"/>
      <c r="G9" s="46"/>
      <c r="H9" s="22">
        <v>13440</v>
      </c>
      <c r="I9" s="23"/>
    </row>
    <row r="10" spans="1:9" ht="15.45" thickBot="1">
      <c r="A10" s="34"/>
      <c r="B10" s="35"/>
      <c r="C10" s="35"/>
      <c r="D10" s="35"/>
      <c r="E10" s="35"/>
      <c r="F10" s="35"/>
      <c r="G10" s="18"/>
      <c r="H10" s="17"/>
      <c r="I10" s="41"/>
    </row>
    <row r="11" spans="1:9" ht="15.45" thickBot="1">
      <c r="A11" s="49" t="s">
        <v>19</v>
      </c>
      <c r="B11" s="50"/>
      <c r="C11" s="50"/>
      <c r="D11" s="50"/>
      <c r="E11" s="50"/>
      <c r="F11" s="50"/>
      <c r="G11" s="51"/>
      <c r="H11" s="52">
        <f>H12+H13+H14+H15+H17+H18+H19+H29+H21+H22+H23+H24+H25+H20</f>
        <v>335119.2</v>
      </c>
      <c r="I11" s="53"/>
    </row>
    <row r="12" spans="1:9">
      <c r="A12" s="54" t="s">
        <v>59</v>
      </c>
      <c r="B12" s="55"/>
      <c r="C12" s="55"/>
      <c r="D12" s="55"/>
      <c r="E12" s="55"/>
      <c r="F12" s="55"/>
      <c r="G12" s="56"/>
      <c r="H12" s="57">
        <v>13901.62</v>
      </c>
      <c r="I12" s="58"/>
    </row>
    <row r="13" spans="1:9">
      <c r="A13" s="69" t="s">
        <v>2</v>
      </c>
      <c r="B13" s="70"/>
      <c r="C13" s="70"/>
      <c r="D13" s="70"/>
      <c r="E13" s="70"/>
      <c r="F13" s="70"/>
      <c r="G13" s="71"/>
      <c r="H13" s="36">
        <v>564.80999999999995</v>
      </c>
      <c r="I13" s="37"/>
    </row>
    <row r="14" spans="1:9">
      <c r="A14" s="44" t="s">
        <v>3</v>
      </c>
      <c r="B14" s="45"/>
      <c r="C14" s="45"/>
      <c r="D14" s="45"/>
      <c r="E14" s="45"/>
      <c r="F14" s="45"/>
      <c r="G14" s="46"/>
      <c r="H14" s="42">
        <v>3075.06</v>
      </c>
      <c r="I14" s="43"/>
    </row>
    <row r="15" spans="1:9">
      <c r="A15" s="59" t="s">
        <v>4</v>
      </c>
      <c r="B15" s="60"/>
      <c r="C15" s="60"/>
      <c r="D15" s="60"/>
      <c r="E15" s="60"/>
      <c r="F15" s="60"/>
      <c r="G15" s="61"/>
      <c r="H15" s="42"/>
      <c r="I15" s="43"/>
    </row>
    <row r="16" spans="1:9">
      <c r="A16" s="59"/>
      <c r="B16" s="60"/>
      <c r="C16" s="60"/>
      <c r="D16" s="60"/>
      <c r="E16" s="60"/>
      <c r="F16" s="60"/>
      <c r="G16" s="61"/>
      <c r="H16" s="42"/>
      <c r="I16" s="43"/>
    </row>
    <row r="17" spans="1:9">
      <c r="A17" s="44" t="s">
        <v>24</v>
      </c>
      <c r="B17" s="45"/>
      <c r="C17" s="45"/>
      <c r="D17" s="45"/>
      <c r="E17" s="45"/>
      <c r="F17" s="45"/>
      <c r="G17" s="46"/>
      <c r="H17" s="42">
        <v>0</v>
      </c>
      <c r="I17" s="43"/>
    </row>
    <row r="18" spans="1:9">
      <c r="A18" s="44" t="s">
        <v>26</v>
      </c>
      <c r="B18" s="45"/>
      <c r="C18" s="45"/>
      <c r="D18" s="45"/>
      <c r="E18" s="45"/>
      <c r="F18" s="45"/>
      <c r="G18" s="46"/>
      <c r="H18" s="47">
        <v>32237</v>
      </c>
      <c r="I18" s="48"/>
    </row>
    <row r="19" spans="1:9">
      <c r="A19" s="65" t="s">
        <v>5</v>
      </c>
      <c r="B19" s="66"/>
      <c r="C19" s="66"/>
      <c r="D19" s="66"/>
      <c r="E19" s="66"/>
      <c r="F19" s="66"/>
      <c r="G19" s="67"/>
      <c r="H19" s="42">
        <v>6639.16</v>
      </c>
      <c r="I19" s="43"/>
    </row>
    <row r="20" spans="1:9">
      <c r="A20" s="44" t="s">
        <v>11</v>
      </c>
      <c r="B20" s="45"/>
      <c r="C20" s="45"/>
      <c r="D20" s="45"/>
      <c r="E20" s="45"/>
      <c r="F20" s="45"/>
      <c r="G20" s="46"/>
      <c r="H20" s="78">
        <v>0</v>
      </c>
      <c r="I20" s="79"/>
    </row>
    <row r="21" spans="1:9">
      <c r="A21" s="69" t="s">
        <v>35</v>
      </c>
      <c r="B21" s="70"/>
      <c r="C21" s="70"/>
      <c r="D21" s="70"/>
      <c r="E21" s="70"/>
      <c r="F21" s="70"/>
      <c r="G21" s="71"/>
      <c r="H21" s="36"/>
      <c r="I21" s="37"/>
    </row>
    <row r="22" spans="1:9">
      <c r="A22" s="69" t="s">
        <v>25</v>
      </c>
      <c r="B22" s="70"/>
      <c r="C22" s="70"/>
      <c r="D22" s="70"/>
      <c r="E22" s="70"/>
      <c r="F22" s="70"/>
      <c r="G22" s="71"/>
      <c r="H22" s="106">
        <v>7054.63</v>
      </c>
      <c r="I22" s="107"/>
    </row>
    <row r="23" spans="1:9">
      <c r="A23" s="69" t="s">
        <v>6</v>
      </c>
      <c r="B23" s="70"/>
      <c r="C23" s="70"/>
      <c r="D23" s="70"/>
      <c r="E23" s="70"/>
      <c r="F23" s="70"/>
      <c r="G23" s="71"/>
      <c r="H23" s="78">
        <v>75243.77</v>
      </c>
      <c r="I23" s="79"/>
    </row>
    <row r="24" spans="1:9">
      <c r="A24" s="69" t="s">
        <v>12</v>
      </c>
      <c r="B24" s="70"/>
      <c r="C24" s="70"/>
      <c r="D24" s="70"/>
      <c r="E24" s="70"/>
      <c r="F24" s="70"/>
      <c r="G24" s="71"/>
      <c r="H24" s="36">
        <v>150270.20000000001</v>
      </c>
      <c r="I24" s="37"/>
    </row>
    <row r="25" spans="1:9" ht="15.45" thickBot="1">
      <c r="A25" s="69" t="s">
        <v>7</v>
      </c>
      <c r="B25" s="70"/>
      <c r="C25" s="70"/>
      <c r="D25" s="70"/>
      <c r="E25" s="70"/>
      <c r="F25" s="70"/>
      <c r="G25" s="71"/>
      <c r="H25" s="106">
        <v>46132.95</v>
      </c>
      <c r="I25" s="107"/>
    </row>
    <row r="26" spans="1:9" ht="15.45" thickBot="1">
      <c r="A26" s="49" t="s">
        <v>14</v>
      </c>
      <c r="B26" s="50"/>
      <c r="C26" s="50"/>
      <c r="D26" s="50"/>
      <c r="E26" s="50"/>
      <c r="F26" s="50"/>
      <c r="G26" s="51"/>
      <c r="H26" s="116">
        <v>337420.61</v>
      </c>
      <c r="I26" s="117"/>
    </row>
    <row r="27" spans="1:9" ht="15.45" thickBot="1">
      <c r="A27" s="26"/>
      <c r="B27" s="27"/>
      <c r="C27" s="27"/>
      <c r="D27" s="27"/>
      <c r="E27" s="27"/>
      <c r="F27" s="27"/>
      <c r="G27" s="28"/>
      <c r="H27" s="26"/>
      <c r="I27" s="28"/>
    </row>
    <row r="28" spans="1:9" ht="15.45" thickBot="1">
      <c r="A28" s="7" t="s">
        <v>60</v>
      </c>
      <c r="B28" s="8"/>
      <c r="C28" s="8"/>
      <c r="D28" s="8"/>
      <c r="E28" s="8"/>
      <c r="F28" s="8"/>
      <c r="G28" s="9"/>
      <c r="H28" s="10">
        <v>0</v>
      </c>
      <c r="I28" s="11"/>
    </row>
    <row r="29" spans="1:9" ht="15.45" thickBot="1">
      <c r="A29" s="120" t="s">
        <v>61</v>
      </c>
      <c r="B29" s="121"/>
      <c r="C29" s="121"/>
      <c r="D29" s="121"/>
      <c r="E29" s="121"/>
      <c r="F29" s="121"/>
      <c r="G29" s="122"/>
      <c r="H29" s="26"/>
      <c r="I29" s="28"/>
    </row>
    <row r="30" spans="1:9" ht="15.45" thickBot="1">
      <c r="A30" s="110"/>
      <c r="B30" s="111"/>
      <c r="C30" s="111"/>
      <c r="D30" s="111"/>
      <c r="E30" s="111"/>
      <c r="F30" s="111"/>
      <c r="G30" s="112"/>
      <c r="H30" s="113"/>
      <c r="I30" s="114"/>
    </row>
    <row r="31" spans="1:9">
      <c r="A31" s="31" t="s">
        <v>36</v>
      </c>
      <c r="B31" s="32"/>
      <c r="C31" s="32"/>
      <c r="D31" s="32"/>
      <c r="E31" s="32"/>
      <c r="F31" s="32"/>
      <c r="G31" s="33"/>
      <c r="H31" s="123">
        <v>17168.060000000001</v>
      </c>
      <c r="I31" s="124"/>
    </row>
    <row r="32" spans="1:9">
      <c r="A32" s="2" t="s">
        <v>20</v>
      </c>
      <c r="B32" s="3"/>
      <c r="C32" s="3"/>
      <c r="D32" s="3"/>
      <c r="E32" s="3"/>
      <c r="F32" s="3"/>
      <c r="G32" s="4"/>
      <c r="H32" s="118">
        <v>56480.76</v>
      </c>
      <c r="I32" s="119"/>
    </row>
    <row r="33" spans="1:9" ht="15.45" thickBot="1">
      <c r="A33" s="125" t="s">
        <v>21</v>
      </c>
      <c r="B33" s="126"/>
      <c r="C33" s="126"/>
      <c r="D33" s="126"/>
      <c r="E33" s="126"/>
      <c r="F33" s="126"/>
      <c r="G33" s="127"/>
      <c r="H33" s="128">
        <v>55877.04</v>
      </c>
      <c r="I33" s="129"/>
    </row>
    <row r="34" spans="1:9" ht="15.45" thickBot="1">
      <c r="A34" s="82"/>
      <c r="B34" s="83"/>
      <c r="C34" s="83"/>
      <c r="D34" s="83"/>
      <c r="E34" s="83"/>
      <c r="F34" s="83"/>
      <c r="G34" s="84"/>
      <c r="H34" s="85"/>
      <c r="I34" s="86"/>
    </row>
    <row r="35" spans="1:9" ht="15.45" thickBot="1">
      <c r="A35" s="7" t="s">
        <v>8</v>
      </c>
      <c r="B35" s="8"/>
      <c r="C35" s="8"/>
      <c r="D35" s="8"/>
      <c r="E35" s="8"/>
      <c r="F35" s="8"/>
      <c r="G35" s="9"/>
      <c r="H35" s="10">
        <f>H11+H28</f>
        <v>335119.2</v>
      </c>
      <c r="I35" s="11"/>
    </row>
    <row r="36" spans="1:9">
      <c r="A36" s="12"/>
      <c r="B36" s="13"/>
      <c r="C36" s="13"/>
      <c r="D36" s="13"/>
      <c r="E36" s="13"/>
      <c r="F36" s="13"/>
      <c r="G36" s="14"/>
      <c r="H36" s="15"/>
      <c r="I36" s="16"/>
    </row>
    <row r="37" spans="1:9">
      <c r="A37" s="2" t="s">
        <v>31</v>
      </c>
      <c r="B37" s="3"/>
      <c r="C37" s="3"/>
      <c r="D37" s="3"/>
      <c r="E37" s="3"/>
      <c r="F37" s="3"/>
      <c r="G37" s="4"/>
      <c r="H37" s="17">
        <f>H4+H11-H26</f>
        <v>129594.31000000006</v>
      </c>
      <c r="I37" s="18"/>
    </row>
    <row r="38" spans="1:9">
      <c r="A38" s="2" t="s">
        <v>32</v>
      </c>
      <c r="B38" s="3"/>
      <c r="C38" s="3"/>
      <c r="D38" s="3"/>
      <c r="E38" s="3"/>
      <c r="F38" s="3"/>
      <c r="G38" s="4"/>
      <c r="H38" s="5">
        <f>H6+H7-H8-H9</f>
        <v>57996.709999999992</v>
      </c>
      <c r="I38" s="6"/>
    </row>
    <row r="39" spans="1:9">
      <c r="A39" s="74" t="s">
        <v>33</v>
      </c>
      <c r="B39" s="3"/>
      <c r="C39" s="3"/>
      <c r="D39" s="3"/>
      <c r="E39" s="3"/>
      <c r="F39" s="3"/>
      <c r="G39" s="3"/>
      <c r="H39" s="17">
        <f>H31+H32-H33</f>
        <v>17771.780000000006</v>
      </c>
      <c r="I39" s="41"/>
    </row>
    <row r="40" spans="1:9">
      <c r="A40" s="75"/>
      <c r="B40" s="76"/>
      <c r="C40" s="76"/>
      <c r="D40" s="76"/>
      <c r="E40" s="76"/>
      <c r="F40" s="76"/>
      <c r="G40" s="77"/>
      <c r="H40" s="75"/>
      <c r="I40" s="77"/>
    </row>
    <row r="41" spans="1:9">
      <c r="A41" s="44" t="s">
        <v>13</v>
      </c>
      <c r="B41" s="45"/>
      <c r="C41" s="45"/>
      <c r="D41" s="45"/>
      <c r="E41" s="45"/>
      <c r="F41" s="45"/>
      <c r="G41" s="46"/>
      <c r="H41" s="42"/>
      <c r="I41" s="43"/>
    </row>
    <row r="42" spans="1:9">
      <c r="A42" s="69" t="s">
        <v>9</v>
      </c>
      <c r="B42" s="70"/>
      <c r="C42" s="70"/>
      <c r="D42" s="70"/>
      <c r="E42" s="70"/>
      <c r="F42" s="70"/>
      <c r="G42" s="71"/>
      <c r="H42" s="17">
        <v>16.149999999999999</v>
      </c>
      <c r="I42" s="41"/>
    </row>
    <row r="43" spans="1:9" ht="15.45" thickBot="1">
      <c r="A43" s="87" t="s">
        <v>15</v>
      </c>
      <c r="B43" s="88"/>
      <c r="C43" s="88"/>
      <c r="D43" s="88"/>
      <c r="E43" s="88"/>
      <c r="F43" s="88"/>
      <c r="G43" s="89"/>
      <c r="H43" s="90">
        <f>(H7+H11+H32)/(H8+H9+H26+H33)*H42</f>
        <v>15.915971812861603</v>
      </c>
      <c r="I43" s="91"/>
    </row>
    <row r="46" spans="1:9">
      <c r="A46" s="68" t="s">
        <v>10</v>
      </c>
      <c r="B46" s="68"/>
      <c r="C46" s="68"/>
      <c r="G46" s="68" t="s">
        <v>16</v>
      </c>
      <c r="H46" s="68"/>
      <c r="I46" s="68"/>
    </row>
  </sheetData>
  <mergeCells count="84">
    <mergeCell ref="A43:G43"/>
    <mergeCell ref="H43:I43"/>
    <mergeCell ref="A46:C46"/>
    <mergeCell ref="G46:I46"/>
    <mergeCell ref="A39:G39"/>
    <mergeCell ref="H39:I39"/>
    <mergeCell ref="A40:G40"/>
    <mergeCell ref="H40:I40"/>
    <mergeCell ref="A41:G41"/>
    <mergeCell ref="H41:I41"/>
    <mergeCell ref="A42:G42"/>
    <mergeCell ref="H42:I42"/>
    <mergeCell ref="A35:G35"/>
    <mergeCell ref="H35:I35"/>
    <mergeCell ref="A36:G36"/>
    <mergeCell ref="H36:I36"/>
    <mergeCell ref="A37:G37"/>
    <mergeCell ref="H37:I37"/>
    <mergeCell ref="A30:G30"/>
    <mergeCell ref="H30:I30"/>
    <mergeCell ref="A31:G31"/>
    <mergeCell ref="H31:I31"/>
    <mergeCell ref="A38:G38"/>
    <mergeCell ref="H38:I38"/>
    <mergeCell ref="A33:G33"/>
    <mergeCell ref="H33:I33"/>
    <mergeCell ref="A34:G34"/>
    <mergeCell ref="H34:I34"/>
    <mergeCell ref="A25:G25"/>
    <mergeCell ref="H25:I25"/>
    <mergeCell ref="A32:G32"/>
    <mergeCell ref="H32:I32"/>
    <mergeCell ref="A27:G27"/>
    <mergeCell ref="H27:I27"/>
    <mergeCell ref="A28:G28"/>
    <mergeCell ref="H28:I28"/>
    <mergeCell ref="A29:G29"/>
    <mergeCell ref="H29:I29"/>
    <mergeCell ref="A26:G26"/>
    <mergeCell ref="H26:I26"/>
    <mergeCell ref="A21:G21"/>
    <mergeCell ref="H21:I21"/>
    <mergeCell ref="A22:G22"/>
    <mergeCell ref="H22:I22"/>
    <mergeCell ref="A23:G23"/>
    <mergeCell ref="H23:I23"/>
    <mergeCell ref="A24:G24"/>
    <mergeCell ref="H24:I24"/>
    <mergeCell ref="A17:G17"/>
    <mergeCell ref="H17:I17"/>
    <mergeCell ref="A18:G18"/>
    <mergeCell ref="H18:I18"/>
    <mergeCell ref="A19:G19"/>
    <mergeCell ref="H19:I19"/>
    <mergeCell ref="A11:G11"/>
    <mergeCell ref="H11:I11"/>
    <mergeCell ref="A12:G12"/>
    <mergeCell ref="H12:I12"/>
    <mergeCell ref="A20:G20"/>
    <mergeCell ref="H20:I20"/>
    <mergeCell ref="A14:G14"/>
    <mergeCell ref="H14:I14"/>
    <mergeCell ref="A15:G16"/>
    <mergeCell ref="H15:I16"/>
    <mergeCell ref="A6:G6"/>
    <mergeCell ref="H6:I6"/>
    <mergeCell ref="A13:G13"/>
    <mergeCell ref="H13:I13"/>
    <mergeCell ref="A8:G8"/>
    <mergeCell ref="H8:I8"/>
    <mergeCell ref="A9:G9"/>
    <mergeCell ref="H9:I9"/>
    <mergeCell ref="A10:G10"/>
    <mergeCell ref="H10:I10"/>
    <mergeCell ref="A7:G7"/>
    <mergeCell ref="H7:I7"/>
    <mergeCell ref="A1:I1"/>
    <mergeCell ref="C2:F2"/>
    <mergeCell ref="A3:G3"/>
    <mergeCell ref="H3:I3"/>
    <mergeCell ref="A4:G4"/>
    <mergeCell ref="H4:I4"/>
    <mergeCell ref="A5:G5"/>
    <mergeCell ref="H5:I5"/>
  </mergeCells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O14" sqref="O14"/>
    </sheetView>
  </sheetViews>
  <sheetFormatPr defaultRowHeight="14.7"/>
  <sheetData>
    <row r="1" spans="1:9" ht="18.399999999999999">
      <c r="A1" s="24" t="s">
        <v>62</v>
      </c>
      <c r="B1" s="24"/>
      <c r="C1" s="24"/>
      <c r="D1" s="24"/>
      <c r="E1" s="24"/>
      <c r="F1" s="24"/>
      <c r="G1" s="24"/>
      <c r="H1" s="24"/>
      <c r="I1" s="24"/>
    </row>
    <row r="2" spans="1:9" ht="15.45" thickBot="1">
      <c r="C2" s="25" t="s">
        <v>27</v>
      </c>
      <c r="D2" s="25"/>
      <c r="E2" s="25"/>
      <c r="F2" s="25"/>
    </row>
    <row r="3" spans="1:9" ht="15.45" thickBot="1">
      <c r="A3" s="26"/>
      <c r="B3" s="27"/>
      <c r="C3" s="27"/>
      <c r="D3" s="27"/>
      <c r="E3" s="27"/>
      <c r="F3" s="27"/>
      <c r="G3" s="27"/>
      <c r="H3" s="96" t="s">
        <v>0</v>
      </c>
      <c r="I3" s="98"/>
    </row>
    <row r="4" spans="1:9">
      <c r="A4" s="2" t="s">
        <v>63</v>
      </c>
      <c r="B4" s="3"/>
      <c r="C4" s="3"/>
      <c r="D4" s="3"/>
      <c r="E4" s="3"/>
      <c r="F4" s="3"/>
      <c r="G4" s="3"/>
      <c r="H4" s="130">
        <v>31388.31</v>
      </c>
      <c r="I4" s="131"/>
    </row>
    <row r="5" spans="1:9">
      <c r="A5" s="2"/>
      <c r="B5" s="3"/>
      <c r="C5" s="3"/>
      <c r="D5" s="3"/>
      <c r="E5" s="3"/>
      <c r="F5" s="3"/>
      <c r="G5" s="3"/>
      <c r="H5" s="34"/>
      <c r="I5" s="18"/>
    </row>
    <row r="6" spans="1:9">
      <c r="A6" s="2" t="s">
        <v>29</v>
      </c>
      <c r="B6" s="3"/>
      <c r="C6" s="3"/>
      <c r="D6" s="3"/>
      <c r="E6" s="3"/>
      <c r="F6" s="3"/>
      <c r="G6" s="4"/>
      <c r="H6" s="17">
        <v>6584.74</v>
      </c>
      <c r="I6" s="41"/>
    </row>
    <row r="7" spans="1:9">
      <c r="A7" s="19" t="s">
        <v>17</v>
      </c>
      <c r="B7" s="20"/>
      <c r="C7" s="20"/>
      <c r="D7" s="20"/>
      <c r="E7" s="20"/>
      <c r="F7" s="20"/>
      <c r="G7" s="21"/>
      <c r="H7" s="22">
        <v>54124.32</v>
      </c>
      <c r="I7" s="23"/>
    </row>
    <row r="8" spans="1:9">
      <c r="A8" s="19" t="s">
        <v>18</v>
      </c>
      <c r="B8" s="20"/>
      <c r="C8" s="20"/>
      <c r="D8" s="20"/>
      <c r="E8" s="20"/>
      <c r="F8" s="20"/>
      <c r="G8" s="21"/>
      <c r="H8" s="22">
        <v>57803.27</v>
      </c>
      <c r="I8" s="23"/>
    </row>
    <row r="9" spans="1:9">
      <c r="A9" s="44" t="s">
        <v>1</v>
      </c>
      <c r="B9" s="45"/>
      <c r="C9" s="45"/>
      <c r="D9" s="45"/>
      <c r="E9" s="45"/>
      <c r="F9" s="45"/>
      <c r="G9" s="46"/>
      <c r="H9" s="47">
        <v>4080</v>
      </c>
      <c r="I9" s="48"/>
    </row>
    <row r="10" spans="1:9" ht="15.45" thickBot="1">
      <c r="A10" s="36"/>
      <c r="B10" s="133"/>
      <c r="C10" s="133"/>
      <c r="D10" s="133"/>
      <c r="E10" s="133"/>
      <c r="F10" s="133"/>
      <c r="G10" s="37"/>
      <c r="H10" s="36"/>
      <c r="I10" s="37"/>
    </row>
    <row r="11" spans="1:9" ht="15.45" thickBot="1">
      <c r="A11" s="49" t="s">
        <v>19</v>
      </c>
      <c r="B11" s="50"/>
      <c r="C11" s="50"/>
      <c r="D11" s="50"/>
      <c r="E11" s="50"/>
      <c r="F11" s="50"/>
      <c r="G11" s="134"/>
      <c r="H11" s="52">
        <f>H12+H13+H14+H18+H19+H20+H21+H22+H23+H24+H17</f>
        <v>60241.920000000006</v>
      </c>
      <c r="I11" s="53"/>
    </row>
    <row r="12" spans="1:9">
      <c r="A12" s="54" t="s">
        <v>64</v>
      </c>
      <c r="B12" s="55"/>
      <c r="C12" s="55"/>
      <c r="D12" s="55"/>
      <c r="E12" s="55"/>
      <c r="F12" s="55"/>
      <c r="G12" s="55"/>
      <c r="H12" s="57">
        <v>1675.68</v>
      </c>
      <c r="I12" s="58"/>
    </row>
    <row r="13" spans="1:9">
      <c r="A13" s="44" t="s">
        <v>2</v>
      </c>
      <c r="B13" s="45"/>
      <c r="C13" s="45"/>
      <c r="D13" s="45"/>
      <c r="E13" s="45"/>
      <c r="F13" s="45"/>
      <c r="G13" s="132"/>
      <c r="H13" s="42">
        <v>147.87</v>
      </c>
      <c r="I13" s="43"/>
    </row>
    <row r="14" spans="1:9">
      <c r="A14" s="44" t="s">
        <v>3</v>
      </c>
      <c r="B14" s="45"/>
      <c r="C14" s="45"/>
      <c r="D14" s="45"/>
      <c r="E14" s="45"/>
      <c r="F14" s="45"/>
      <c r="G14" s="132"/>
      <c r="H14" s="42">
        <v>805.07</v>
      </c>
      <c r="I14" s="43"/>
    </row>
    <row r="15" spans="1:9">
      <c r="A15" s="59" t="s">
        <v>4</v>
      </c>
      <c r="B15" s="60"/>
      <c r="C15" s="60"/>
      <c r="D15" s="60"/>
      <c r="E15" s="60"/>
      <c r="F15" s="60"/>
      <c r="G15" s="135"/>
      <c r="H15" s="42"/>
      <c r="I15" s="43"/>
    </row>
    <row r="16" spans="1:9">
      <c r="A16" s="59"/>
      <c r="B16" s="60"/>
      <c r="C16" s="60"/>
      <c r="D16" s="60"/>
      <c r="E16" s="60"/>
      <c r="F16" s="60"/>
      <c r="G16" s="135"/>
      <c r="H16" s="42"/>
      <c r="I16" s="43"/>
    </row>
    <row r="17" spans="1:9">
      <c r="A17" s="44" t="s">
        <v>26</v>
      </c>
      <c r="B17" s="45"/>
      <c r="C17" s="45"/>
      <c r="D17" s="45"/>
      <c r="E17" s="45"/>
      <c r="F17" s="45"/>
      <c r="G17" s="132"/>
      <c r="H17" s="42">
        <v>0</v>
      </c>
      <c r="I17" s="43"/>
    </row>
    <row r="18" spans="1:9">
      <c r="A18" s="65" t="s">
        <v>5</v>
      </c>
      <c r="B18" s="66"/>
      <c r="C18" s="66"/>
      <c r="D18" s="66"/>
      <c r="E18" s="66"/>
      <c r="F18" s="66"/>
      <c r="G18" s="136"/>
      <c r="H18" s="42">
        <v>1478.7</v>
      </c>
      <c r="I18" s="43"/>
    </row>
    <row r="19" spans="1:9">
      <c r="A19" s="44" t="s">
        <v>11</v>
      </c>
      <c r="B19" s="45"/>
      <c r="C19" s="45"/>
      <c r="D19" s="45"/>
      <c r="E19" s="45"/>
      <c r="F19" s="45"/>
      <c r="G19" s="132"/>
      <c r="H19" s="47">
        <v>0</v>
      </c>
      <c r="I19" s="48"/>
    </row>
    <row r="20" spans="1:9">
      <c r="A20" s="69" t="s">
        <v>25</v>
      </c>
      <c r="B20" s="70"/>
      <c r="C20" s="70"/>
      <c r="D20" s="70"/>
      <c r="E20" s="70"/>
      <c r="F20" s="70"/>
      <c r="G20" s="70"/>
      <c r="H20" s="78">
        <v>2150.8000000000002</v>
      </c>
      <c r="I20" s="79"/>
    </row>
    <row r="21" spans="1:9">
      <c r="A21" s="69" t="s">
        <v>35</v>
      </c>
      <c r="B21" s="70"/>
      <c r="C21" s="70"/>
      <c r="D21" s="70"/>
      <c r="E21" s="70"/>
      <c r="F21" s="70"/>
      <c r="G21" s="70"/>
      <c r="H21" s="36">
        <v>0</v>
      </c>
      <c r="I21" s="37"/>
    </row>
    <row r="22" spans="1:9">
      <c r="A22" s="69" t="s">
        <v>6</v>
      </c>
      <c r="B22" s="70"/>
      <c r="C22" s="70"/>
      <c r="D22" s="70"/>
      <c r="E22" s="70"/>
      <c r="F22" s="70"/>
      <c r="G22" s="70"/>
      <c r="H22" s="78">
        <v>16758.599999999999</v>
      </c>
      <c r="I22" s="79"/>
    </row>
    <row r="23" spans="1:9">
      <c r="A23" s="69" t="s">
        <v>12</v>
      </c>
      <c r="B23" s="70"/>
      <c r="C23" s="70"/>
      <c r="D23" s="70"/>
      <c r="E23" s="70"/>
      <c r="F23" s="70"/>
      <c r="G23" s="70"/>
      <c r="H23" s="36">
        <v>28481.41</v>
      </c>
      <c r="I23" s="37"/>
    </row>
    <row r="24" spans="1:9" ht="15.45" thickBot="1">
      <c r="A24" s="69" t="s">
        <v>7</v>
      </c>
      <c r="B24" s="70"/>
      <c r="C24" s="70"/>
      <c r="D24" s="70"/>
      <c r="E24" s="70"/>
      <c r="F24" s="70"/>
      <c r="G24" s="70"/>
      <c r="H24" s="106">
        <v>8743.7900000000009</v>
      </c>
      <c r="I24" s="107"/>
    </row>
    <row r="25" spans="1:9" ht="15.45" thickBot="1">
      <c r="A25" s="49" t="s">
        <v>14</v>
      </c>
      <c r="B25" s="50"/>
      <c r="C25" s="50"/>
      <c r="D25" s="50"/>
      <c r="E25" s="50"/>
      <c r="F25" s="50"/>
      <c r="G25" s="51"/>
      <c r="H25" s="52">
        <v>64345.51</v>
      </c>
      <c r="I25" s="62"/>
    </row>
    <row r="26" spans="1:9" ht="15.45" thickBot="1">
      <c r="A26" s="96"/>
      <c r="B26" s="97"/>
      <c r="C26" s="97"/>
      <c r="D26" s="97"/>
      <c r="E26" s="97"/>
      <c r="F26" s="97"/>
      <c r="G26" s="98"/>
      <c r="H26" s="96"/>
      <c r="I26" s="98"/>
    </row>
    <row r="27" spans="1:9">
      <c r="A27" s="31" t="s">
        <v>36</v>
      </c>
      <c r="B27" s="32"/>
      <c r="C27" s="32"/>
      <c r="D27" s="32"/>
      <c r="E27" s="32"/>
      <c r="F27" s="32"/>
      <c r="G27" s="33"/>
      <c r="H27" s="123">
        <v>2754.78</v>
      </c>
      <c r="I27" s="124"/>
    </row>
    <row r="28" spans="1:9">
      <c r="A28" s="74" t="s">
        <v>20</v>
      </c>
      <c r="B28" s="3"/>
      <c r="C28" s="3"/>
      <c r="D28" s="3"/>
      <c r="E28" s="3"/>
      <c r="F28" s="3"/>
      <c r="G28" s="4"/>
      <c r="H28" s="17">
        <v>14119.2</v>
      </c>
      <c r="I28" s="41"/>
    </row>
    <row r="29" spans="1:9" ht="15.45" thickBot="1">
      <c r="A29" s="137" t="s">
        <v>21</v>
      </c>
      <c r="B29" s="138"/>
      <c r="C29" s="138"/>
      <c r="D29" s="138"/>
      <c r="E29" s="138"/>
      <c r="F29" s="138"/>
      <c r="G29" s="139"/>
      <c r="H29" s="99">
        <v>15080.23</v>
      </c>
      <c r="I29" s="100"/>
    </row>
    <row r="30" spans="1:9" ht="15.45" thickBot="1">
      <c r="A30" s="140"/>
      <c r="B30" s="141"/>
      <c r="C30" s="141"/>
      <c r="D30" s="141"/>
      <c r="E30" s="141"/>
      <c r="F30" s="141"/>
      <c r="G30" s="142"/>
      <c r="H30" s="26"/>
      <c r="I30" s="28"/>
    </row>
    <row r="31" spans="1:9" ht="15.45" thickBot="1">
      <c r="A31" s="7" t="s">
        <v>8</v>
      </c>
      <c r="B31" s="8"/>
      <c r="C31" s="8"/>
      <c r="D31" s="8"/>
      <c r="E31" s="8"/>
      <c r="F31" s="8"/>
      <c r="G31" s="8"/>
      <c r="H31" s="143">
        <f>H11</f>
        <v>60241.920000000006</v>
      </c>
      <c r="I31" s="144"/>
    </row>
    <row r="32" spans="1:9">
      <c r="A32" s="12"/>
      <c r="B32" s="13"/>
      <c r="C32" s="13"/>
      <c r="D32" s="13"/>
      <c r="E32" s="13"/>
      <c r="F32" s="13"/>
      <c r="G32" s="13"/>
      <c r="H32" s="12"/>
      <c r="I32" s="14"/>
    </row>
    <row r="33" spans="1:9">
      <c r="A33" s="2" t="s">
        <v>31</v>
      </c>
      <c r="B33" s="3"/>
      <c r="C33" s="3"/>
      <c r="D33" s="3"/>
      <c r="E33" s="3"/>
      <c r="F33" s="3"/>
      <c r="G33" s="3"/>
      <c r="H33" s="17">
        <f>H4+H11-H25</f>
        <v>27284.720000000008</v>
      </c>
      <c r="I33" s="41"/>
    </row>
    <row r="34" spans="1:9">
      <c r="A34" s="2" t="s">
        <v>65</v>
      </c>
      <c r="B34" s="3"/>
      <c r="C34" s="3"/>
      <c r="D34" s="3"/>
      <c r="E34" s="3"/>
      <c r="F34" s="3"/>
      <c r="G34" s="3"/>
      <c r="H34" s="17">
        <f>H8+H9-H7-H6</f>
        <v>1174.2099999999973</v>
      </c>
      <c r="I34" s="41"/>
    </row>
    <row r="35" spans="1:9">
      <c r="A35" s="74" t="s">
        <v>33</v>
      </c>
      <c r="B35" s="3"/>
      <c r="C35" s="3"/>
      <c r="D35" s="3"/>
      <c r="E35" s="3"/>
      <c r="F35" s="3"/>
      <c r="G35" s="3"/>
      <c r="H35" s="17">
        <f>H27+H28-H29</f>
        <v>1793.75</v>
      </c>
      <c r="I35" s="41"/>
    </row>
    <row r="36" spans="1:9">
      <c r="A36" s="145"/>
      <c r="B36" s="146"/>
      <c r="C36" s="146"/>
      <c r="D36" s="146"/>
      <c r="E36" s="146"/>
      <c r="F36" s="146"/>
      <c r="G36" s="74"/>
      <c r="H36" s="34"/>
      <c r="I36" s="18"/>
    </row>
    <row r="37" spans="1:9">
      <c r="A37" s="44" t="s">
        <v>13</v>
      </c>
      <c r="B37" s="45"/>
      <c r="C37" s="45"/>
      <c r="D37" s="45"/>
      <c r="E37" s="45"/>
      <c r="F37" s="45"/>
      <c r="G37" s="132"/>
      <c r="H37" s="42"/>
      <c r="I37" s="43"/>
    </row>
    <row r="38" spans="1:9">
      <c r="A38" s="69" t="s">
        <v>9</v>
      </c>
      <c r="B38" s="70"/>
      <c r="C38" s="70"/>
      <c r="D38" s="70"/>
      <c r="E38" s="70"/>
      <c r="F38" s="70"/>
      <c r="G38" s="70"/>
      <c r="H38" s="17">
        <v>13.65</v>
      </c>
      <c r="I38" s="41"/>
    </row>
    <row r="39" spans="1:9" ht="15.45" thickBot="1">
      <c r="A39" s="87" t="s">
        <v>15</v>
      </c>
      <c r="B39" s="88"/>
      <c r="C39" s="88"/>
      <c r="D39" s="88"/>
      <c r="E39" s="88"/>
      <c r="F39" s="88"/>
      <c r="G39" s="88"/>
      <c r="H39" s="90">
        <f>(H7+H11+H28)/(H8+H9+H25+H29)*H38</f>
        <v>12.411284008004868</v>
      </c>
      <c r="I39" s="91"/>
    </row>
    <row r="42" spans="1:9">
      <c r="A42" s="68" t="s">
        <v>10</v>
      </c>
      <c r="B42" s="68"/>
      <c r="C42" s="68"/>
      <c r="G42" s="68" t="s">
        <v>16</v>
      </c>
      <c r="H42" s="68"/>
      <c r="I42" s="68"/>
    </row>
  </sheetData>
  <mergeCells count="76">
    <mergeCell ref="A39:G39"/>
    <mergeCell ref="H39:I39"/>
    <mergeCell ref="A42:C42"/>
    <mergeCell ref="G42:I42"/>
    <mergeCell ref="A35:G35"/>
    <mergeCell ref="H35:I35"/>
    <mergeCell ref="A36:G36"/>
    <mergeCell ref="H36:I36"/>
    <mergeCell ref="A37:G37"/>
    <mergeCell ref="H37:I37"/>
    <mergeCell ref="A30:G30"/>
    <mergeCell ref="H30:I30"/>
    <mergeCell ref="A31:G31"/>
    <mergeCell ref="H31:I31"/>
    <mergeCell ref="A38:G38"/>
    <mergeCell ref="H38:I38"/>
    <mergeCell ref="A33:G33"/>
    <mergeCell ref="H33:I33"/>
    <mergeCell ref="A34:G34"/>
    <mergeCell ref="H34:I34"/>
    <mergeCell ref="A25:G25"/>
    <mergeCell ref="H25:I25"/>
    <mergeCell ref="A32:G32"/>
    <mergeCell ref="H32:I32"/>
    <mergeCell ref="A27:G27"/>
    <mergeCell ref="H27:I27"/>
    <mergeCell ref="A28:G28"/>
    <mergeCell ref="H28:I28"/>
    <mergeCell ref="A29:G29"/>
    <mergeCell ref="H29:I29"/>
    <mergeCell ref="A26:G26"/>
    <mergeCell ref="H26:I26"/>
    <mergeCell ref="A21:G21"/>
    <mergeCell ref="H21:I21"/>
    <mergeCell ref="A22:G22"/>
    <mergeCell ref="H22:I22"/>
    <mergeCell ref="A23:G23"/>
    <mergeCell ref="H23:I23"/>
    <mergeCell ref="A24:G24"/>
    <mergeCell ref="H24:I24"/>
    <mergeCell ref="A17:G17"/>
    <mergeCell ref="H17:I17"/>
    <mergeCell ref="A18:G18"/>
    <mergeCell ref="H18:I18"/>
    <mergeCell ref="A19:G19"/>
    <mergeCell ref="H19:I19"/>
    <mergeCell ref="A11:G11"/>
    <mergeCell ref="H11:I11"/>
    <mergeCell ref="A12:G12"/>
    <mergeCell ref="H12:I12"/>
    <mergeCell ref="A20:G20"/>
    <mergeCell ref="H20:I20"/>
    <mergeCell ref="A14:G14"/>
    <mergeCell ref="H14:I14"/>
    <mergeCell ref="A15:G16"/>
    <mergeCell ref="H15:I16"/>
    <mergeCell ref="A6:G6"/>
    <mergeCell ref="H6:I6"/>
    <mergeCell ref="A13:G13"/>
    <mergeCell ref="H13:I13"/>
    <mergeCell ref="A8:G8"/>
    <mergeCell ref="H8:I8"/>
    <mergeCell ref="A9:G9"/>
    <mergeCell ref="H9:I9"/>
    <mergeCell ref="A10:G10"/>
    <mergeCell ref="H10:I10"/>
    <mergeCell ref="A7:G7"/>
    <mergeCell ref="H7:I7"/>
    <mergeCell ref="A1:I1"/>
    <mergeCell ref="C2:F2"/>
    <mergeCell ref="A3:G3"/>
    <mergeCell ref="H3:I3"/>
    <mergeCell ref="A4:G4"/>
    <mergeCell ref="H4:I4"/>
    <mergeCell ref="A5:G5"/>
    <mergeCell ref="H5:I5"/>
  </mergeCells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3"/>
  <sheetViews>
    <sheetView workbookViewId="0">
      <selection activeCell="K13" sqref="K13"/>
    </sheetView>
  </sheetViews>
  <sheetFormatPr defaultRowHeight="14.7"/>
  <sheetData>
    <row r="1" spans="1:9" ht="18.399999999999999">
      <c r="A1" s="24" t="s">
        <v>66</v>
      </c>
      <c r="B1" s="24"/>
      <c r="C1" s="24"/>
      <c r="D1" s="24"/>
      <c r="E1" s="24"/>
      <c r="F1" s="24"/>
      <c r="G1" s="24"/>
      <c r="H1" s="24"/>
      <c r="I1" s="24"/>
    </row>
    <row r="2" spans="1:9" ht="15.45" thickBot="1">
      <c r="C2" s="25" t="s">
        <v>27</v>
      </c>
      <c r="D2" s="25"/>
      <c r="E2" s="25"/>
      <c r="F2" s="25"/>
    </row>
    <row r="3" spans="1:9" ht="15.45" thickBot="1">
      <c r="A3" s="26"/>
      <c r="B3" s="27"/>
      <c r="C3" s="27"/>
      <c r="D3" s="27"/>
      <c r="E3" s="27"/>
      <c r="F3" s="27"/>
      <c r="G3" s="28"/>
      <c r="H3" s="96" t="s">
        <v>0</v>
      </c>
      <c r="I3" s="98"/>
    </row>
    <row r="4" spans="1:9">
      <c r="A4" s="2" t="s">
        <v>28</v>
      </c>
      <c r="B4" s="3"/>
      <c r="C4" s="3"/>
      <c r="D4" s="3"/>
      <c r="E4" s="3"/>
      <c r="F4" s="3"/>
      <c r="G4" s="4"/>
      <c r="H4" s="130">
        <v>109229.33</v>
      </c>
      <c r="I4" s="131"/>
    </row>
    <row r="5" spans="1:9">
      <c r="A5" s="2"/>
      <c r="B5" s="3"/>
      <c r="C5" s="3"/>
      <c r="D5" s="3"/>
      <c r="E5" s="3"/>
      <c r="F5" s="3"/>
      <c r="G5" s="4"/>
      <c r="H5" s="34"/>
      <c r="I5" s="18"/>
    </row>
    <row r="6" spans="1:9">
      <c r="A6" s="2" t="s">
        <v>67</v>
      </c>
      <c r="B6" s="3"/>
      <c r="C6" s="3"/>
      <c r="D6" s="3"/>
      <c r="E6" s="3"/>
      <c r="F6" s="3"/>
      <c r="G6" s="4"/>
      <c r="H6" s="17">
        <v>38070.15</v>
      </c>
      <c r="I6" s="41"/>
    </row>
    <row r="7" spans="1:9">
      <c r="A7" s="19" t="s">
        <v>17</v>
      </c>
      <c r="B7" s="20"/>
      <c r="C7" s="20"/>
      <c r="D7" s="20"/>
      <c r="E7" s="20"/>
      <c r="F7" s="20"/>
      <c r="G7" s="21"/>
      <c r="H7" s="22">
        <v>187557.48</v>
      </c>
      <c r="I7" s="23"/>
    </row>
    <row r="8" spans="1:9">
      <c r="A8" s="19" t="s">
        <v>18</v>
      </c>
      <c r="B8" s="20"/>
      <c r="C8" s="20"/>
      <c r="D8" s="20"/>
      <c r="E8" s="20"/>
      <c r="F8" s="20"/>
      <c r="G8" s="21"/>
      <c r="H8" s="22">
        <v>190860.22</v>
      </c>
      <c r="I8" s="23"/>
    </row>
    <row r="9" spans="1:9">
      <c r="A9" s="44" t="s">
        <v>1</v>
      </c>
      <c r="B9" s="45"/>
      <c r="C9" s="45"/>
      <c r="D9" s="45"/>
      <c r="E9" s="45"/>
      <c r="F9" s="45"/>
      <c r="G9" s="46"/>
      <c r="H9" s="78">
        <v>18480</v>
      </c>
      <c r="I9" s="79"/>
    </row>
    <row r="10" spans="1:9" ht="15.45" thickBot="1">
      <c r="A10" s="36"/>
      <c r="B10" s="133"/>
      <c r="C10" s="133"/>
      <c r="D10" s="133"/>
      <c r="E10" s="133"/>
      <c r="F10" s="133"/>
      <c r="G10" s="37"/>
      <c r="H10" s="36"/>
      <c r="I10" s="37"/>
    </row>
    <row r="11" spans="1:9" ht="15.45" thickBot="1">
      <c r="A11" s="49" t="s">
        <v>19</v>
      </c>
      <c r="B11" s="50"/>
      <c r="C11" s="50"/>
      <c r="D11" s="50"/>
      <c r="E11" s="50"/>
      <c r="F11" s="50"/>
      <c r="G11" s="51"/>
      <c r="H11" s="52">
        <f>H12+H13+H14+H15+H17+H18+H19+H20+H22+H23+H24+H25</f>
        <v>220175.88</v>
      </c>
      <c r="I11" s="147"/>
    </row>
    <row r="12" spans="1:9">
      <c r="A12" s="54" t="s">
        <v>59</v>
      </c>
      <c r="B12" s="55"/>
      <c r="C12" s="55"/>
      <c r="D12" s="55"/>
      <c r="E12" s="55"/>
      <c r="F12" s="55"/>
      <c r="G12" s="56"/>
      <c r="H12" s="57">
        <v>5114.28</v>
      </c>
      <c r="I12" s="58"/>
    </row>
    <row r="13" spans="1:9">
      <c r="A13" s="44" t="s">
        <v>2</v>
      </c>
      <c r="B13" s="45"/>
      <c r="C13" s="45"/>
      <c r="D13" s="45"/>
      <c r="E13" s="45"/>
      <c r="F13" s="45"/>
      <c r="G13" s="46"/>
      <c r="H13" s="42">
        <v>497.74</v>
      </c>
      <c r="I13" s="43"/>
    </row>
    <row r="14" spans="1:9">
      <c r="A14" s="44" t="s">
        <v>3</v>
      </c>
      <c r="B14" s="45"/>
      <c r="C14" s="45"/>
      <c r="D14" s="45"/>
      <c r="E14" s="45"/>
      <c r="F14" s="45"/>
      <c r="G14" s="46"/>
      <c r="H14" s="42">
        <v>2732.02</v>
      </c>
      <c r="I14" s="43"/>
    </row>
    <row r="15" spans="1:9">
      <c r="A15" s="59" t="s">
        <v>4</v>
      </c>
      <c r="B15" s="60"/>
      <c r="C15" s="60"/>
      <c r="D15" s="60"/>
      <c r="E15" s="60"/>
      <c r="F15" s="60"/>
      <c r="G15" s="61"/>
      <c r="H15" s="42"/>
      <c r="I15" s="43"/>
    </row>
    <row r="16" spans="1:9">
      <c r="A16" s="59"/>
      <c r="B16" s="60"/>
      <c r="C16" s="60"/>
      <c r="D16" s="60"/>
      <c r="E16" s="60"/>
      <c r="F16" s="60"/>
      <c r="G16" s="61"/>
      <c r="H16" s="42"/>
      <c r="I16" s="43"/>
    </row>
    <row r="17" spans="1:9">
      <c r="A17" s="44" t="s">
        <v>68</v>
      </c>
      <c r="B17" s="45"/>
      <c r="C17" s="45"/>
      <c r="D17" s="45"/>
      <c r="E17" s="45"/>
      <c r="F17" s="45"/>
      <c r="G17" s="46"/>
      <c r="H17" s="42">
        <v>0</v>
      </c>
      <c r="I17" s="43"/>
    </row>
    <row r="18" spans="1:9">
      <c r="A18" s="69" t="s">
        <v>5</v>
      </c>
      <c r="B18" s="70"/>
      <c r="C18" s="70"/>
      <c r="D18" s="70"/>
      <c r="E18" s="70"/>
      <c r="F18" s="70"/>
      <c r="G18" s="71"/>
      <c r="H18" s="36">
        <v>5003.88</v>
      </c>
      <c r="I18" s="37"/>
    </row>
    <row r="19" spans="1:9">
      <c r="A19" s="69" t="s">
        <v>11</v>
      </c>
      <c r="B19" s="70"/>
      <c r="C19" s="70"/>
      <c r="D19" s="70"/>
      <c r="E19" s="70"/>
      <c r="F19" s="70"/>
      <c r="G19" s="71"/>
      <c r="H19" s="148">
        <v>4512</v>
      </c>
      <c r="I19" s="149"/>
    </row>
    <row r="20" spans="1:9">
      <c r="A20" s="69" t="s">
        <v>51</v>
      </c>
      <c r="B20" s="70"/>
      <c r="C20" s="70"/>
      <c r="D20" s="70"/>
      <c r="E20" s="70"/>
      <c r="F20" s="70"/>
      <c r="G20" s="71"/>
      <c r="H20" s="78">
        <v>3420</v>
      </c>
      <c r="I20" s="79"/>
    </row>
    <row r="21" spans="1:9">
      <c r="A21" s="69" t="s">
        <v>35</v>
      </c>
      <c r="B21" s="70"/>
      <c r="C21" s="70"/>
      <c r="D21" s="70"/>
      <c r="E21" s="70"/>
      <c r="F21" s="70"/>
      <c r="G21" s="71"/>
      <c r="H21" s="36"/>
      <c r="I21" s="37"/>
    </row>
    <row r="22" spans="1:9">
      <c r="A22" s="69" t="s">
        <v>25</v>
      </c>
      <c r="B22" s="70"/>
      <c r="C22" s="70"/>
      <c r="D22" s="70"/>
      <c r="E22" s="70"/>
      <c r="F22" s="70"/>
      <c r="G22" s="71"/>
      <c r="H22" s="106">
        <v>3474.86</v>
      </c>
      <c r="I22" s="107"/>
    </row>
    <row r="23" spans="1:9">
      <c r="A23" s="69" t="s">
        <v>6</v>
      </c>
      <c r="B23" s="70"/>
      <c r="C23" s="70"/>
      <c r="D23" s="70"/>
      <c r="E23" s="70"/>
      <c r="F23" s="70"/>
      <c r="G23" s="71"/>
      <c r="H23" s="36">
        <v>56709.96</v>
      </c>
      <c r="I23" s="37"/>
    </row>
    <row r="24" spans="1:9">
      <c r="A24" s="69" t="s">
        <v>12</v>
      </c>
      <c r="B24" s="70"/>
      <c r="C24" s="70"/>
      <c r="D24" s="70"/>
      <c r="E24" s="70"/>
      <c r="F24" s="70"/>
      <c r="G24" s="71"/>
      <c r="H24" s="36">
        <v>106129.41</v>
      </c>
      <c r="I24" s="37"/>
    </row>
    <row r="25" spans="1:9" ht="15.45" thickBot="1">
      <c r="A25" s="69" t="s">
        <v>7</v>
      </c>
      <c r="B25" s="70"/>
      <c r="C25" s="70"/>
      <c r="D25" s="70"/>
      <c r="E25" s="70"/>
      <c r="F25" s="70"/>
      <c r="G25" s="71"/>
      <c r="H25" s="72">
        <v>32581.73</v>
      </c>
      <c r="I25" s="73"/>
    </row>
    <row r="26" spans="1:9" ht="15.45" thickBot="1">
      <c r="A26" s="49" t="s">
        <v>14</v>
      </c>
      <c r="B26" s="50"/>
      <c r="C26" s="50"/>
      <c r="D26" s="50"/>
      <c r="E26" s="50"/>
      <c r="F26" s="50"/>
      <c r="G26" s="51"/>
      <c r="H26" s="52">
        <v>235976.57</v>
      </c>
      <c r="I26" s="62"/>
    </row>
    <row r="27" spans="1:9" ht="15.45" thickBot="1">
      <c r="A27" s="26"/>
      <c r="B27" s="27"/>
      <c r="C27" s="27"/>
      <c r="D27" s="27"/>
      <c r="E27" s="27"/>
      <c r="F27" s="27"/>
      <c r="G27" s="28"/>
      <c r="H27" s="26"/>
      <c r="I27" s="28"/>
    </row>
    <row r="28" spans="1:9">
      <c r="A28" s="31" t="s">
        <v>36</v>
      </c>
      <c r="B28" s="32"/>
      <c r="C28" s="32"/>
      <c r="D28" s="32"/>
      <c r="E28" s="32"/>
      <c r="F28" s="32"/>
      <c r="G28" s="33"/>
      <c r="H28" s="123">
        <v>18454.259999999998</v>
      </c>
      <c r="I28" s="124"/>
    </row>
    <row r="29" spans="1:9">
      <c r="A29" s="150" t="s">
        <v>20</v>
      </c>
      <c r="B29" s="151"/>
      <c r="C29" s="151"/>
      <c r="D29" s="151"/>
      <c r="E29" s="151"/>
      <c r="F29" s="151"/>
      <c r="G29" s="152"/>
      <c r="H29" s="118">
        <v>65236.800000000003</v>
      </c>
      <c r="I29" s="119"/>
    </row>
    <row r="30" spans="1:9" ht="15.45" thickBot="1">
      <c r="A30" s="153" t="s">
        <v>21</v>
      </c>
      <c r="B30" s="154"/>
      <c r="C30" s="154"/>
      <c r="D30" s="154"/>
      <c r="E30" s="154"/>
      <c r="F30" s="154"/>
      <c r="G30" s="155"/>
      <c r="H30" s="128">
        <v>67604</v>
      </c>
      <c r="I30" s="129"/>
    </row>
    <row r="31" spans="1:9" ht="15.45" thickBot="1">
      <c r="A31" s="110"/>
      <c r="B31" s="111"/>
      <c r="C31" s="111"/>
      <c r="D31" s="111"/>
      <c r="E31" s="111"/>
      <c r="F31" s="111"/>
      <c r="G31" s="112"/>
      <c r="H31" s="85"/>
      <c r="I31" s="86"/>
    </row>
    <row r="32" spans="1:9" ht="15.45" thickBot="1">
      <c r="A32" s="7" t="s">
        <v>8</v>
      </c>
      <c r="B32" s="8"/>
      <c r="C32" s="8"/>
      <c r="D32" s="8"/>
      <c r="E32" s="8"/>
      <c r="F32" s="8"/>
      <c r="G32" s="9"/>
      <c r="H32" s="10">
        <f>H11</f>
        <v>220175.88</v>
      </c>
      <c r="I32" s="11"/>
    </row>
    <row r="33" spans="1:9">
      <c r="A33" s="106"/>
      <c r="B33" s="156"/>
      <c r="C33" s="156"/>
      <c r="D33" s="156"/>
      <c r="E33" s="156"/>
      <c r="F33" s="156"/>
      <c r="G33" s="107"/>
      <c r="H33" s="15"/>
      <c r="I33" s="16"/>
    </row>
    <row r="34" spans="1:9">
      <c r="A34" s="2" t="s">
        <v>31</v>
      </c>
      <c r="B34" s="3"/>
      <c r="C34" s="3"/>
      <c r="D34" s="3"/>
      <c r="E34" s="3"/>
      <c r="F34" s="3"/>
      <c r="G34" s="4"/>
      <c r="H34" s="17">
        <f>H4+H11-H26</f>
        <v>93428.640000000014</v>
      </c>
      <c r="I34" s="41"/>
    </row>
    <row r="35" spans="1:9">
      <c r="A35" s="2" t="s">
        <v>69</v>
      </c>
      <c r="B35" s="3"/>
      <c r="C35" s="3"/>
      <c r="D35" s="3"/>
      <c r="E35" s="3"/>
      <c r="F35" s="3"/>
      <c r="G35" s="4"/>
      <c r="H35" s="17">
        <f>H6+H8+H9-H7</f>
        <v>59852.889999999985</v>
      </c>
      <c r="I35" s="41"/>
    </row>
    <row r="36" spans="1:9">
      <c r="A36" s="2" t="s">
        <v>33</v>
      </c>
      <c r="B36" s="3"/>
      <c r="C36" s="3"/>
      <c r="D36" s="3"/>
      <c r="E36" s="3"/>
      <c r="F36" s="3"/>
      <c r="G36" s="3"/>
      <c r="H36" s="17">
        <f>H28+H29-H30</f>
        <v>16087.059999999998</v>
      </c>
      <c r="I36" s="41"/>
    </row>
    <row r="37" spans="1:9">
      <c r="A37" s="34"/>
      <c r="B37" s="35"/>
      <c r="C37" s="35"/>
      <c r="D37" s="35"/>
      <c r="E37" s="35"/>
      <c r="F37" s="35"/>
      <c r="G37" s="18"/>
      <c r="H37" s="34"/>
      <c r="I37" s="18"/>
    </row>
    <row r="38" spans="1:9">
      <c r="A38" s="2" t="s">
        <v>13</v>
      </c>
      <c r="B38" s="3"/>
      <c r="C38" s="3"/>
      <c r="D38" s="3"/>
      <c r="E38" s="3"/>
      <c r="F38" s="3"/>
      <c r="G38" s="4"/>
      <c r="H38" s="36"/>
      <c r="I38" s="37"/>
    </row>
    <row r="39" spans="1:9">
      <c r="A39" s="69" t="s">
        <v>9</v>
      </c>
      <c r="B39" s="70"/>
      <c r="C39" s="70"/>
      <c r="D39" s="70"/>
      <c r="E39" s="70"/>
      <c r="F39" s="70"/>
      <c r="G39" s="71"/>
      <c r="H39" s="17">
        <v>14.5</v>
      </c>
      <c r="I39" s="41"/>
    </row>
    <row r="40" spans="1:9" ht="15.45" thickBot="1">
      <c r="A40" s="87" t="s">
        <v>15</v>
      </c>
      <c r="B40" s="88"/>
      <c r="C40" s="88"/>
      <c r="D40" s="88"/>
      <c r="E40" s="88"/>
      <c r="F40" s="88"/>
      <c r="G40" s="89"/>
      <c r="H40" s="157">
        <f>(H7+H11+H29)/(H8+H9+H26+H30)*H39</f>
        <v>13.370616776910133</v>
      </c>
      <c r="I40" s="158"/>
    </row>
    <row r="43" spans="1:9">
      <c r="A43" s="68" t="s">
        <v>10</v>
      </c>
      <c r="B43" s="68"/>
      <c r="C43" s="68"/>
      <c r="G43" s="68" t="s">
        <v>16</v>
      </c>
      <c r="H43" s="68"/>
      <c r="I43" s="68"/>
    </row>
  </sheetData>
  <mergeCells count="78">
    <mergeCell ref="A38:G38"/>
    <mergeCell ref="H38:I38"/>
    <mergeCell ref="A39:G39"/>
    <mergeCell ref="H39:I39"/>
    <mergeCell ref="A40:G40"/>
    <mergeCell ref="H40:I40"/>
    <mergeCell ref="A33:G33"/>
    <mergeCell ref="H33:I33"/>
    <mergeCell ref="A34:G34"/>
    <mergeCell ref="H34:I34"/>
    <mergeCell ref="A43:C43"/>
    <mergeCell ref="G43:I43"/>
    <mergeCell ref="A36:G36"/>
    <mergeCell ref="H36:I36"/>
    <mergeCell ref="A37:G37"/>
    <mergeCell ref="H37:I37"/>
    <mergeCell ref="A28:G28"/>
    <mergeCell ref="H28:I28"/>
    <mergeCell ref="A35:G35"/>
    <mergeCell ref="H35:I35"/>
    <mergeCell ref="A30:G30"/>
    <mergeCell ref="H30:I30"/>
    <mergeCell ref="A31:G31"/>
    <mergeCell ref="H31:I31"/>
    <mergeCell ref="A32:G32"/>
    <mergeCell ref="H32:I32"/>
    <mergeCell ref="A29:G29"/>
    <mergeCell ref="H29:I29"/>
    <mergeCell ref="A24:G24"/>
    <mergeCell ref="H24:I24"/>
    <mergeCell ref="A25:G25"/>
    <mergeCell ref="H25:I25"/>
    <mergeCell ref="A26:G26"/>
    <mergeCell ref="H26:I26"/>
    <mergeCell ref="A27:G27"/>
    <mergeCell ref="H27:I27"/>
    <mergeCell ref="A20:G20"/>
    <mergeCell ref="H20:I20"/>
    <mergeCell ref="A21:G21"/>
    <mergeCell ref="H21:I21"/>
    <mergeCell ref="A22:G22"/>
    <mergeCell ref="H22:I22"/>
    <mergeCell ref="A14:G14"/>
    <mergeCell ref="H14:I14"/>
    <mergeCell ref="A15:G16"/>
    <mergeCell ref="H15:I16"/>
    <mergeCell ref="A23:G23"/>
    <mergeCell ref="H23:I23"/>
    <mergeCell ref="A18:G18"/>
    <mergeCell ref="H18:I18"/>
    <mergeCell ref="A19:G19"/>
    <mergeCell ref="H19:I19"/>
    <mergeCell ref="A9:G9"/>
    <mergeCell ref="H9:I9"/>
    <mergeCell ref="A17:G17"/>
    <mergeCell ref="H17:I17"/>
    <mergeCell ref="A11:G11"/>
    <mergeCell ref="H11:I11"/>
    <mergeCell ref="A12:G12"/>
    <mergeCell ref="H12:I12"/>
    <mergeCell ref="A13:G13"/>
    <mergeCell ref="H13:I13"/>
    <mergeCell ref="A10:G10"/>
    <mergeCell ref="H10:I10"/>
    <mergeCell ref="A5:G5"/>
    <mergeCell ref="H5:I5"/>
    <mergeCell ref="A6:G6"/>
    <mergeCell ref="H6:I6"/>
    <mergeCell ref="A7:G7"/>
    <mergeCell ref="H7:I7"/>
    <mergeCell ref="A8:G8"/>
    <mergeCell ref="H8:I8"/>
    <mergeCell ref="A4:G4"/>
    <mergeCell ref="H4:I4"/>
    <mergeCell ref="A1:I1"/>
    <mergeCell ref="C2:F2"/>
    <mergeCell ref="A3:G3"/>
    <mergeCell ref="H3:I3"/>
  </mergeCells>
  <phoneticPr fontId="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workbookViewId="0">
      <selection activeCell="L6" sqref="L6"/>
    </sheetView>
  </sheetViews>
  <sheetFormatPr defaultRowHeight="14.7"/>
  <sheetData>
    <row r="1" spans="1:9" ht="18.399999999999999">
      <c r="A1" s="24" t="s">
        <v>70</v>
      </c>
      <c r="B1" s="24"/>
      <c r="C1" s="24"/>
      <c r="D1" s="24"/>
      <c r="E1" s="24"/>
      <c r="F1" s="24"/>
      <c r="G1" s="24"/>
      <c r="H1" s="24"/>
      <c r="I1" s="24"/>
    </row>
    <row r="2" spans="1:9" ht="15.45" thickBot="1">
      <c r="C2" s="25" t="s">
        <v>27</v>
      </c>
      <c r="D2" s="25"/>
      <c r="E2" s="25"/>
      <c r="F2" s="25"/>
    </row>
    <row r="3" spans="1:9" ht="15.45" thickBot="1">
      <c r="A3" s="26"/>
      <c r="B3" s="27"/>
      <c r="C3" s="27"/>
      <c r="D3" s="27"/>
      <c r="E3" s="27"/>
      <c r="F3" s="27"/>
      <c r="G3" s="28"/>
      <c r="H3" s="96" t="s">
        <v>0</v>
      </c>
      <c r="I3" s="98"/>
    </row>
    <row r="4" spans="1:9">
      <c r="A4" s="2" t="s">
        <v>63</v>
      </c>
      <c r="B4" s="3"/>
      <c r="C4" s="3"/>
      <c r="D4" s="3"/>
      <c r="E4" s="3"/>
      <c r="F4" s="3"/>
      <c r="G4" s="4"/>
      <c r="H4" s="159">
        <v>57514.8</v>
      </c>
      <c r="I4" s="160"/>
    </row>
    <row r="5" spans="1:9">
      <c r="A5" s="34"/>
      <c r="B5" s="35"/>
      <c r="C5" s="35"/>
      <c r="D5" s="35"/>
      <c r="E5" s="35"/>
      <c r="F5" s="35"/>
      <c r="G5" s="18"/>
      <c r="H5" s="36"/>
      <c r="I5" s="37"/>
    </row>
    <row r="6" spans="1:9">
      <c r="A6" s="2" t="s">
        <v>71</v>
      </c>
      <c r="B6" s="3"/>
      <c r="C6" s="3"/>
      <c r="D6" s="3"/>
      <c r="E6" s="3"/>
      <c r="F6" s="3"/>
      <c r="G6" s="4"/>
      <c r="H6" s="34">
        <v>44966.26</v>
      </c>
      <c r="I6" s="18"/>
    </row>
    <row r="7" spans="1:9">
      <c r="A7" s="19" t="s">
        <v>17</v>
      </c>
      <c r="B7" s="20"/>
      <c r="C7" s="20"/>
      <c r="D7" s="20"/>
      <c r="E7" s="20"/>
      <c r="F7" s="20"/>
      <c r="G7" s="21"/>
      <c r="H7" s="161">
        <v>190586.76</v>
      </c>
      <c r="I7" s="162"/>
    </row>
    <row r="8" spans="1:9">
      <c r="A8" s="163" t="s">
        <v>18</v>
      </c>
      <c r="B8" s="164"/>
      <c r="C8" s="164"/>
      <c r="D8" s="164"/>
      <c r="E8" s="164"/>
      <c r="F8" s="164"/>
      <c r="G8" s="165"/>
      <c r="H8" s="166">
        <v>178046.54</v>
      </c>
      <c r="I8" s="167"/>
    </row>
    <row r="9" spans="1:9">
      <c r="A9" s="44" t="s">
        <v>1</v>
      </c>
      <c r="B9" s="45"/>
      <c r="C9" s="45"/>
      <c r="D9" s="45"/>
      <c r="E9" s="45"/>
      <c r="F9" s="45"/>
      <c r="G9" s="46"/>
      <c r="H9" s="78">
        <v>16080</v>
      </c>
      <c r="I9" s="79"/>
    </row>
    <row r="10" spans="1:9" ht="15.45" thickBot="1">
      <c r="A10" s="44"/>
      <c r="B10" s="45"/>
      <c r="C10" s="45"/>
      <c r="D10" s="45"/>
      <c r="E10" s="45"/>
      <c r="F10" s="45"/>
      <c r="G10" s="46"/>
      <c r="H10" s="42"/>
      <c r="I10" s="43"/>
    </row>
    <row r="11" spans="1:9" ht="15.45" thickBot="1">
      <c r="A11" s="49" t="s">
        <v>19</v>
      </c>
      <c r="B11" s="50"/>
      <c r="C11" s="50"/>
      <c r="D11" s="50"/>
      <c r="E11" s="50"/>
      <c r="F11" s="50"/>
      <c r="G11" s="51"/>
      <c r="H11" s="52">
        <f>H12+H13+H14+H18+H19+H20+H22+H23+H24+H25+H17</f>
        <v>223731.95999999996</v>
      </c>
      <c r="I11" s="168"/>
    </row>
    <row r="12" spans="1:9">
      <c r="A12" s="54" t="s">
        <v>72</v>
      </c>
      <c r="B12" s="55"/>
      <c r="C12" s="55"/>
      <c r="D12" s="55"/>
      <c r="E12" s="55"/>
      <c r="F12" s="55"/>
      <c r="G12" s="56"/>
      <c r="H12" s="57">
        <v>1611.52</v>
      </c>
      <c r="I12" s="58"/>
    </row>
    <row r="13" spans="1:9">
      <c r="A13" s="44" t="s">
        <v>2</v>
      </c>
      <c r="B13" s="45"/>
      <c r="C13" s="45"/>
      <c r="D13" s="45"/>
      <c r="E13" s="45"/>
      <c r="F13" s="45"/>
      <c r="G13" s="46"/>
      <c r="H13" s="42">
        <v>505.4</v>
      </c>
      <c r="I13" s="43"/>
    </row>
    <row r="14" spans="1:9">
      <c r="A14" s="44" t="s">
        <v>3</v>
      </c>
      <c r="B14" s="45"/>
      <c r="C14" s="45"/>
      <c r="D14" s="45"/>
      <c r="E14" s="45"/>
      <c r="F14" s="45"/>
      <c r="G14" s="46"/>
      <c r="H14" s="42">
        <v>2751.64</v>
      </c>
      <c r="I14" s="43"/>
    </row>
    <row r="15" spans="1:9">
      <c r="A15" s="59" t="s">
        <v>4</v>
      </c>
      <c r="B15" s="60"/>
      <c r="C15" s="60"/>
      <c r="D15" s="60"/>
      <c r="E15" s="60"/>
      <c r="F15" s="60"/>
      <c r="G15" s="61"/>
      <c r="H15" s="42"/>
      <c r="I15" s="43"/>
    </row>
    <row r="16" spans="1:9">
      <c r="A16" s="59"/>
      <c r="B16" s="60"/>
      <c r="C16" s="60"/>
      <c r="D16" s="60"/>
      <c r="E16" s="60"/>
      <c r="F16" s="60"/>
      <c r="G16" s="61"/>
      <c r="H16" s="42"/>
      <c r="I16" s="43"/>
    </row>
    <row r="17" spans="1:9">
      <c r="A17" s="44" t="s">
        <v>68</v>
      </c>
      <c r="B17" s="45"/>
      <c r="C17" s="45"/>
      <c r="D17" s="45"/>
      <c r="E17" s="45"/>
      <c r="F17" s="45"/>
      <c r="G17" s="46"/>
      <c r="H17" s="42">
        <v>0</v>
      </c>
      <c r="I17" s="43"/>
    </row>
    <row r="18" spans="1:9">
      <c r="A18" s="69" t="s">
        <v>51</v>
      </c>
      <c r="B18" s="70"/>
      <c r="C18" s="70"/>
      <c r="D18" s="70"/>
      <c r="E18" s="70"/>
      <c r="F18" s="70"/>
      <c r="G18" s="71"/>
      <c r="H18" s="36">
        <v>0</v>
      </c>
      <c r="I18" s="37"/>
    </row>
    <row r="19" spans="1:9">
      <c r="A19" s="65" t="s">
        <v>5</v>
      </c>
      <c r="B19" s="66"/>
      <c r="C19" s="66"/>
      <c r="D19" s="66"/>
      <c r="E19" s="66"/>
      <c r="F19" s="66"/>
      <c r="G19" s="67"/>
      <c r="H19" s="42">
        <v>4979.34</v>
      </c>
      <c r="I19" s="43"/>
    </row>
    <row r="20" spans="1:9">
      <c r="A20" s="44" t="s">
        <v>11</v>
      </c>
      <c r="B20" s="45"/>
      <c r="C20" s="45"/>
      <c r="D20" s="45"/>
      <c r="E20" s="45"/>
      <c r="F20" s="45"/>
      <c r="G20" s="46"/>
      <c r="H20" s="78">
        <v>4387.2</v>
      </c>
      <c r="I20" s="79"/>
    </row>
    <row r="21" spans="1:9">
      <c r="A21" s="69" t="s">
        <v>35</v>
      </c>
      <c r="B21" s="70"/>
      <c r="C21" s="70"/>
      <c r="D21" s="70"/>
      <c r="E21" s="70"/>
      <c r="F21" s="70"/>
      <c r="G21" s="71"/>
      <c r="H21" s="36"/>
      <c r="I21" s="37"/>
    </row>
    <row r="22" spans="1:9">
      <c r="A22" s="69" t="s">
        <v>25</v>
      </c>
      <c r="B22" s="70"/>
      <c r="C22" s="70"/>
      <c r="D22" s="70"/>
      <c r="E22" s="70"/>
      <c r="F22" s="70"/>
      <c r="G22" s="71"/>
      <c r="H22" s="106">
        <v>3457.88</v>
      </c>
      <c r="I22" s="107"/>
    </row>
    <row r="23" spans="1:9">
      <c r="A23" s="69" t="s">
        <v>6</v>
      </c>
      <c r="B23" s="70"/>
      <c r="C23" s="70"/>
      <c r="D23" s="70"/>
      <c r="E23" s="70"/>
      <c r="F23" s="70"/>
      <c r="G23" s="71"/>
      <c r="H23" s="36">
        <v>56432.52</v>
      </c>
      <c r="I23" s="37"/>
    </row>
    <row r="24" spans="1:9">
      <c r="A24" s="69" t="s">
        <v>12</v>
      </c>
      <c r="B24" s="70"/>
      <c r="C24" s="70"/>
      <c r="D24" s="70"/>
      <c r="E24" s="70"/>
      <c r="F24" s="70"/>
      <c r="G24" s="71"/>
      <c r="H24" s="36">
        <v>114465.54</v>
      </c>
      <c r="I24" s="37"/>
    </row>
    <row r="25" spans="1:9" ht="15.45" thickBot="1">
      <c r="A25" s="69" t="s">
        <v>7</v>
      </c>
      <c r="B25" s="70"/>
      <c r="C25" s="70"/>
      <c r="D25" s="70"/>
      <c r="E25" s="70"/>
      <c r="F25" s="70"/>
      <c r="G25" s="71"/>
      <c r="H25" s="106">
        <v>35140.92</v>
      </c>
      <c r="I25" s="107"/>
    </row>
    <row r="26" spans="1:9" ht="15.45" thickBot="1">
      <c r="A26" s="49" t="s">
        <v>14</v>
      </c>
      <c r="B26" s="50"/>
      <c r="C26" s="50"/>
      <c r="D26" s="50"/>
      <c r="E26" s="50"/>
      <c r="F26" s="50"/>
      <c r="G26" s="51"/>
      <c r="H26" s="116">
        <v>209292.1</v>
      </c>
      <c r="I26" s="117"/>
    </row>
    <row r="27" spans="1:9" ht="15.45" thickBot="1">
      <c r="A27" s="26"/>
      <c r="B27" s="27"/>
      <c r="C27" s="27"/>
      <c r="D27" s="27"/>
      <c r="E27" s="27"/>
      <c r="F27" s="27"/>
      <c r="G27" s="28"/>
      <c r="H27" s="26"/>
      <c r="I27" s="28"/>
    </row>
    <row r="28" spans="1:9">
      <c r="A28" s="169" t="s">
        <v>73</v>
      </c>
      <c r="B28" s="170"/>
      <c r="C28" s="170"/>
      <c r="D28" s="170"/>
      <c r="E28" s="170"/>
      <c r="F28" s="170"/>
      <c r="G28" s="170"/>
      <c r="H28" s="123">
        <v>12865.09</v>
      </c>
      <c r="I28" s="124"/>
    </row>
    <row r="29" spans="1:9">
      <c r="A29" s="74" t="s">
        <v>20</v>
      </c>
      <c r="B29" s="3"/>
      <c r="C29" s="3"/>
      <c r="D29" s="3"/>
      <c r="E29" s="3"/>
      <c r="F29" s="3"/>
      <c r="G29" s="3"/>
      <c r="H29" s="118">
        <v>66290.399999999994</v>
      </c>
      <c r="I29" s="119"/>
    </row>
    <row r="30" spans="1:9" ht="15.45" thickBot="1">
      <c r="A30" s="125" t="s">
        <v>21</v>
      </c>
      <c r="B30" s="126"/>
      <c r="C30" s="126"/>
      <c r="D30" s="126"/>
      <c r="E30" s="126"/>
      <c r="F30" s="126"/>
      <c r="G30" s="126"/>
      <c r="H30" s="171">
        <v>61961.01</v>
      </c>
      <c r="I30" s="172"/>
    </row>
    <row r="31" spans="1:9" ht="15.45" thickBot="1">
      <c r="A31" s="82"/>
      <c r="B31" s="83"/>
      <c r="C31" s="83"/>
      <c r="D31" s="83"/>
      <c r="E31" s="83"/>
      <c r="F31" s="83"/>
      <c r="G31" s="84"/>
      <c r="H31" s="85"/>
      <c r="I31" s="86"/>
    </row>
    <row r="32" spans="1:9" ht="15.45" thickBot="1">
      <c r="A32" s="7" t="s">
        <v>8</v>
      </c>
      <c r="B32" s="8"/>
      <c r="C32" s="8"/>
      <c r="D32" s="8"/>
      <c r="E32" s="8"/>
      <c r="F32" s="8"/>
      <c r="G32" s="9"/>
      <c r="H32" s="10">
        <f>H11</f>
        <v>223731.95999999996</v>
      </c>
      <c r="I32" s="11"/>
    </row>
    <row r="33" spans="1:9">
      <c r="A33" s="12"/>
      <c r="B33" s="13"/>
      <c r="C33" s="13"/>
      <c r="D33" s="13"/>
      <c r="E33" s="13"/>
      <c r="F33" s="13"/>
      <c r="G33" s="14"/>
      <c r="H33" s="173"/>
      <c r="I33" s="174"/>
    </row>
    <row r="34" spans="1:9">
      <c r="A34" s="2" t="s">
        <v>31</v>
      </c>
      <c r="B34" s="3"/>
      <c r="C34" s="3"/>
      <c r="D34" s="3"/>
      <c r="E34" s="3"/>
      <c r="F34" s="3"/>
      <c r="G34" s="4"/>
      <c r="H34" s="175">
        <f>H4+H11-H26</f>
        <v>71954.659999999945</v>
      </c>
      <c r="I34" s="160"/>
    </row>
    <row r="35" spans="1:9">
      <c r="A35" s="2" t="s">
        <v>69</v>
      </c>
      <c r="B35" s="3"/>
      <c r="C35" s="3"/>
      <c r="D35" s="3"/>
      <c r="E35" s="3"/>
      <c r="F35" s="3"/>
      <c r="G35" s="4"/>
      <c r="H35" s="17">
        <f>H6+H8+H9-H7</f>
        <v>48506.040000000008</v>
      </c>
      <c r="I35" s="41"/>
    </row>
    <row r="36" spans="1:9">
      <c r="A36" s="74" t="s">
        <v>33</v>
      </c>
      <c r="B36" s="3"/>
      <c r="C36" s="3"/>
      <c r="D36" s="3"/>
      <c r="E36" s="3"/>
      <c r="F36" s="3"/>
      <c r="G36" s="176"/>
      <c r="H36" s="177">
        <f>H28+H29-H30</f>
        <v>17194.479999999989</v>
      </c>
      <c r="I36" s="41"/>
    </row>
    <row r="37" spans="1:9">
      <c r="A37" s="178"/>
      <c r="B37" s="179"/>
      <c r="C37" s="179"/>
      <c r="D37" s="179"/>
      <c r="E37" s="179"/>
      <c r="F37" s="179"/>
      <c r="G37" s="180"/>
      <c r="H37" s="181"/>
      <c r="I37" s="182"/>
    </row>
    <row r="38" spans="1:9">
      <c r="A38" s="44" t="s">
        <v>13</v>
      </c>
      <c r="B38" s="45"/>
      <c r="C38" s="45"/>
      <c r="D38" s="45"/>
      <c r="E38" s="45"/>
      <c r="F38" s="45"/>
      <c r="G38" s="46"/>
      <c r="H38" s="75"/>
      <c r="I38" s="77"/>
    </row>
    <row r="39" spans="1:9">
      <c r="A39" s="69" t="s">
        <v>9</v>
      </c>
      <c r="B39" s="70"/>
      <c r="C39" s="70"/>
      <c r="D39" s="70"/>
      <c r="E39" s="70"/>
      <c r="F39" s="70"/>
      <c r="G39" s="71"/>
      <c r="H39" s="17">
        <v>14.5</v>
      </c>
      <c r="I39" s="41"/>
    </row>
    <row r="40" spans="1:9" ht="15.45" thickBot="1">
      <c r="A40" s="87" t="s">
        <v>15</v>
      </c>
      <c r="B40" s="88"/>
      <c r="C40" s="88"/>
      <c r="D40" s="88"/>
      <c r="E40" s="88"/>
      <c r="F40" s="88"/>
      <c r="G40" s="89"/>
      <c r="H40" s="90">
        <f>(H7+H11+H29)/(H8+H9+H26+H30)*H39</f>
        <v>14.974510037127748</v>
      </c>
      <c r="I40" s="91"/>
    </row>
    <row r="43" spans="1:9">
      <c r="A43" s="68" t="s">
        <v>10</v>
      </c>
      <c r="B43" s="68"/>
      <c r="C43" s="68"/>
      <c r="G43" s="68" t="s">
        <v>16</v>
      </c>
      <c r="H43" s="68"/>
      <c r="I43" s="68"/>
    </row>
  </sheetData>
  <mergeCells count="78">
    <mergeCell ref="A38:G38"/>
    <mergeCell ref="H38:I38"/>
    <mergeCell ref="A39:G39"/>
    <mergeCell ref="H39:I39"/>
    <mergeCell ref="A40:G40"/>
    <mergeCell ref="H40:I40"/>
    <mergeCell ref="A33:G33"/>
    <mergeCell ref="H33:I33"/>
    <mergeCell ref="A34:G34"/>
    <mergeCell ref="H34:I34"/>
    <mergeCell ref="A43:C43"/>
    <mergeCell ref="G43:I43"/>
    <mergeCell ref="A36:G36"/>
    <mergeCell ref="H36:I36"/>
    <mergeCell ref="A37:G37"/>
    <mergeCell ref="H37:I37"/>
    <mergeCell ref="A28:G28"/>
    <mergeCell ref="H28:I28"/>
    <mergeCell ref="A35:G35"/>
    <mergeCell ref="H35:I35"/>
    <mergeCell ref="A30:G30"/>
    <mergeCell ref="H30:I30"/>
    <mergeCell ref="A31:G31"/>
    <mergeCell ref="H31:I31"/>
    <mergeCell ref="A32:G32"/>
    <mergeCell ref="H32:I32"/>
    <mergeCell ref="A29:G29"/>
    <mergeCell ref="H29:I29"/>
    <mergeCell ref="A24:G24"/>
    <mergeCell ref="H24:I24"/>
    <mergeCell ref="A25:G25"/>
    <mergeCell ref="H25:I25"/>
    <mergeCell ref="A26:G26"/>
    <mergeCell ref="H26:I26"/>
    <mergeCell ref="A27:G27"/>
    <mergeCell ref="H27:I27"/>
    <mergeCell ref="A20:G20"/>
    <mergeCell ref="H20:I20"/>
    <mergeCell ref="A21:G21"/>
    <mergeCell ref="H21:I21"/>
    <mergeCell ref="A22:G22"/>
    <mergeCell ref="H22:I22"/>
    <mergeCell ref="A14:G14"/>
    <mergeCell ref="H14:I14"/>
    <mergeCell ref="A15:G16"/>
    <mergeCell ref="H15:I16"/>
    <mergeCell ref="A23:G23"/>
    <mergeCell ref="H23:I23"/>
    <mergeCell ref="A18:G18"/>
    <mergeCell ref="H18:I18"/>
    <mergeCell ref="A19:G19"/>
    <mergeCell ref="H19:I19"/>
    <mergeCell ref="A9:G9"/>
    <mergeCell ref="H9:I9"/>
    <mergeCell ref="A17:G17"/>
    <mergeCell ref="H17:I17"/>
    <mergeCell ref="A11:G11"/>
    <mergeCell ref="H11:I11"/>
    <mergeCell ref="A12:G12"/>
    <mergeCell ref="H12:I12"/>
    <mergeCell ref="A13:G13"/>
    <mergeCell ref="H13:I13"/>
    <mergeCell ref="A10:G10"/>
    <mergeCell ref="H10:I10"/>
    <mergeCell ref="A5:G5"/>
    <mergeCell ref="H5:I5"/>
    <mergeCell ref="A6:G6"/>
    <mergeCell ref="H6:I6"/>
    <mergeCell ref="A7:G7"/>
    <mergeCell ref="H7:I7"/>
    <mergeCell ref="A8:G8"/>
    <mergeCell ref="H8:I8"/>
    <mergeCell ref="A4:G4"/>
    <mergeCell ref="H4:I4"/>
    <mergeCell ref="A1:I1"/>
    <mergeCell ref="C2:F2"/>
    <mergeCell ref="A3:G3"/>
    <mergeCell ref="H3:I3"/>
  </mergeCells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4"/>
  <sheetViews>
    <sheetView workbookViewId="0">
      <selection activeCell="K18" sqref="K18"/>
    </sheetView>
  </sheetViews>
  <sheetFormatPr defaultRowHeight="14.7"/>
  <sheetData>
    <row r="1" spans="1:9" ht="18.399999999999999">
      <c r="A1" s="24" t="s">
        <v>74</v>
      </c>
      <c r="B1" s="24"/>
      <c r="C1" s="24"/>
      <c r="D1" s="24"/>
      <c r="E1" s="24"/>
      <c r="F1" s="24"/>
      <c r="G1" s="24"/>
      <c r="H1" s="24"/>
      <c r="I1" s="24"/>
    </row>
    <row r="2" spans="1:9" ht="15.45" thickBot="1">
      <c r="C2" s="25" t="s">
        <v>27</v>
      </c>
      <c r="D2" s="25"/>
      <c r="E2" s="25"/>
      <c r="F2" s="25"/>
    </row>
    <row r="3" spans="1:9" ht="15.45" thickBot="1">
      <c r="A3" s="26"/>
      <c r="B3" s="27"/>
      <c r="C3" s="27"/>
      <c r="D3" s="27"/>
      <c r="E3" s="27"/>
      <c r="F3" s="27"/>
      <c r="G3" s="28"/>
      <c r="H3" s="96" t="s">
        <v>0</v>
      </c>
      <c r="I3" s="98"/>
    </row>
    <row r="4" spans="1:9">
      <c r="A4" s="2" t="s">
        <v>63</v>
      </c>
      <c r="B4" s="3"/>
      <c r="C4" s="3"/>
      <c r="D4" s="3"/>
      <c r="E4" s="3"/>
      <c r="F4" s="3"/>
      <c r="G4" s="3"/>
      <c r="H4" s="183">
        <v>124238.43</v>
      </c>
      <c r="I4" s="184"/>
    </row>
    <row r="5" spans="1:9">
      <c r="A5" s="34"/>
      <c r="B5" s="35"/>
      <c r="C5" s="35"/>
      <c r="D5" s="35"/>
      <c r="E5" s="35"/>
      <c r="F5" s="35"/>
      <c r="G5" s="18"/>
      <c r="H5" s="36"/>
      <c r="I5" s="37"/>
    </row>
    <row r="6" spans="1:9">
      <c r="A6" s="2" t="s">
        <v>75</v>
      </c>
      <c r="B6" s="3"/>
      <c r="C6" s="3"/>
      <c r="D6" s="3"/>
      <c r="E6" s="3"/>
      <c r="F6" s="3"/>
      <c r="G6" s="4"/>
      <c r="H6" s="17">
        <v>13253.61</v>
      </c>
      <c r="I6" s="41"/>
    </row>
    <row r="7" spans="1:9">
      <c r="A7" s="19" t="s">
        <v>17</v>
      </c>
      <c r="B7" s="20"/>
      <c r="C7" s="20"/>
      <c r="D7" s="20"/>
      <c r="E7" s="20"/>
      <c r="F7" s="20"/>
      <c r="G7" s="21"/>
      <c r="H7" s="22">
        <v>172382.4</v>
      </c>
      <c r="I7" s="23"/>
    </row>
    <row r="8" spans="1:9">
      <c r="A8" s="163" t="s">
        <v>18</v>
      </c>
      <c r="B8" s="164"/>
      <c r="C8" s="164"/>
      <c r="D8" s="164"/>
      <c r="E8" s="164"/>
      <c r="F8" s="164"/>
      <c r="G8" s="165"/>
      <c r="H8" s="161">
        <v>145868.20000000001</v>
      </c>
      <c r="I8" s="162"/>
    </row>
    <row r="9" spans="1:9">
      <c r="A9" s="44" t="s">
        <v>1</v>
      </c>
      <c r="B9" s="45"/>
      <c r="C9" s="45"/>
      <c r="D9" s="45"/>
      <c r="E9" s="45"/>
      <c r="F9" s="45"/>
      <c r="G9" s="46"/>
      <c r="H9" s="78">
        <v>16080</v>
      </c>
      <c r="I9" s="79"/>
    </row>
    <row r="10" spans="1:9" ht="15.45" thickBot="1">
      <c r="A10" s="44"/>
      <c r="B10" s="45"/>
      <c r="C10" s="45"/>
      <c r="D10" s="45"/>
      <c r="E10" s="45"/>
      <c r="F10" s="45"/>
      <c r="G10" s="132"/>
      <c r="H10" s="185"/>
      <c r="I10" s="186"/>
    </row>
    <row r="11" spans="1:9" ht="15.45" thickBot="1">
      <c r="A11" s="49" t="s">
        <v>19</v>
      </c>
      <c r="B11" s="50"/>
      <c r="C11" s="50"/>
      <c r="D11" s="50"/>
      <c r="E11" s="50"/>
      <c r="F11" s="50"/>
      <c r="G11" s="134"/>
      <c r="H11" s="187">
        <f>H13+H14+H20+H21+H22+H23+H24+H25+H12+H18</f>
        <v>205857.61000000002</v>
      </c>
      <c r="I11" s="188"/>
    </row>
    <row r="12" spans="1:9">
      <c r="A12" s="54" t="s">
        <v>59</v>
      </c>
      <c r="B12" s="55"/>
      <c r="C12" s="55"/>
      <c r="D12" s="55"/>
      <c r="E12" s="55"/>
      <c r="F12" s="55"/>
      <c r="G12" s="55"/>
      <c r="H12" s="57">
        <v>3455.69</v>
      </c>
      <c r="I12" s="58"/>
    </row>
    <row r="13" spans="1:9">
      <c r="A13" s="44" t="s">
        <v>2</v>
      </c>
      <c r="B13" s="45"/>
      <c r="C13" s="45"/>
      <c r="D13" s="45"/>
      <c r="E13" s="45"/>
      <c r="F13" s="45"/>
      <c r="G13" s="132"/>
      <c r="H13" s="42">
        <v>503.87</v>
      </c>
      <c r="I13" s="43"/>
    </row>
    <row r="14" spans="1:9">
      <c r="A14" s="44" t="s">
        <v>3</v>
      </c>
      <c r="B14" s="45"/>
      <c r="C14" s="45"/>
      <c r="D14" s="45"/>
      <c r="E14" s="45"/>
      <c r="F14" s="45"/>
      <c r="G14" s="132"/>
      <c r="H14" s="42">
        <v>2743.31</v>
      </c>
      <c r="I14" s="43"/>
    </row>
    <row r="15" spans="1:9">
      <c r="A15" s="59" t="s">
        <v>4</v>
      </c>
      <c r="B15" s="60"/>
      <c r="C15" s="60"/>
      <c r="D15" s="60"/>
      <c r="E15" s="60"/>
      <c r="F15" s="60"/>
      <c r="G15" s="135"/>
      <c r="H15" s="42"/>
      <c r="I15" s="43"/>
    </row>
    <row r="16" spans="1:9">
      <c r="A16" s="59"/>
      <c r="B16" s="60"/>
      <c r="C16" s="60"/>
      <c r="D16" s="60"/>
      <c r="E16" s="60"/>
      <c r="F16" s="60"/>
      <c r="G16" s="135"/>
      <c r="H16" s="42"/>
      <c r="I16" s="43"/>
    </row>
    <row r="17" spans="1:9">
      <c r="A17" s="44" t="s">
        <v>24</v>
      </c>
      <c r="B17" s="45"/>
      <c r="C17" s="45"/>
      <c r="D17" s="45"/>
      <c r="E17" s="45"/>
      <c r="F17" s="45"/>
      <c r="G17" s="46"/>
      <c r="H17" s="42">
        <v>0</v>
      </c>
      <c r="I17" s="43"/>
    </row>
    <row r="18" spans="1:9">
      <c r="A18" s="65" t="s">
        <v>5</v>
      </c>
      <c r="B18" s="66"/>
      <c r="C18" s="66"/>
      <c r="D18" s="66"/>
      <c r="E18" s="66"/>
      <c r="F18" s="66"/>
      <c r="G18" s="136"/>
      <c r="H18" s="42">
        <v>5047.0200000000004</v>
      </c>
      <c r="I18" s="43"/>
    </row>
    <row r="19" spans="1:9">
      <c r="A19" s="69" t="s">
        <v>11</v>
      </c>
      <c r="B19" s="70"/>
      <c r="C19" s="70"/>
      <c r="D19" s="70"/>
      <c r="E19" s="70"/>
      <c r="F19" s="70"/>
      <c r="G19" s="70"/>
      <c r="H19" s="36"/>
      <c r="I19" s="37"/>
    </row>
    <row r="20" spans="1:9">
      <c r="A20" s="69" t="s">
        <v>51</v>
      </c>
      <c r="B20" s="70"/>
      <c r="C20" s="70"/>
      <c r="D20" s="70"/>
      <c r="E20" s="70"/>
      <c r="F20" s="70"/>
      <c r="G20" s="70"/>
      <c r="H20" s="78">
        <v>1200</v>
      </c>
      <c r="I20" s="79"/>
    </row>
    <row r="21" spans="1:9">
      <c r="A21" s="69" t="s">
        <v>35</v>
      </c>
      <c r="B21" s="70"/>
      <c r="C21" s="70"/>
      <c r="D21" s="70"/>
      <c r="E21" s="70"/>
      <c r="F21" s="70"/>
      <c r="G21" s="70"/>
      <c r="H21" s="36">
        <v>0</v>
      </c>
      <c r="I21" s="37"/>
    </row>
    <row r="22" spans="1:9">
      <c r="A22" s="69" t="s">
        <v>25</v>
      </c>
      <c r="B22" s="70"/>
      <c r="C22" s="70"/>
      <c r="D22" s="70"/>
      <c r="E22" s="70"/>
      <c r="F22" s="70"/>
      <c r="G22" s="71"/>
      <c r="H22" s="36">
        <v>3624.73</v>
      </c>
      <c r="I22" s="37"/>
    </row>
    <row r="23" spans="1:9">
      <c r="A23" s="69" t="s">
        <v>6</v>
      </c>
      <c r="B23" s="70"/>
      <c r="C23" s="70"/>
      <c r="D23" s="70"/>
      <c r="E23" s="70"/>
      <c r="F23" s="70"/>
      <c r="G23" s="70"/>
      <c r="H23" s="36">
        <v>57199.56</v>
      </c>
      <c r="I23" s="37"/>
    </row>
    <row r="24" spans="1:9">
      <c r="A24" s="69" t="s">
        <v>12</v>
      </c>
      <c r="B24" s="70"/>
      <c r="C24" s="70"/>
      <c r="D24" s="70"/>
      <c r="E24" s="70"/>
      <c r="F24" s="70"/>
      <c r="G24" s="70"/>
      <c r="H24" s="36">
        <v>101058.48</v>
      </c>
      <c r="I24" s="37"/>
    </row>
    <row r="25" spans="1:9" ht="15.45" thickBot="1">
      <c r="A25" s="69" t="s">
        <v>7</v>
      </c>
      <c r="B25" s="70"/>
      <c r="C25" s="70"/>
      <c r="D25" s="70"/>
      <c r="E25" s="70"/>
      <c r="F25" s="70"/>
      <c r="G25" s="70"/>
      <c r="H25" s="72">
        <v>31024.95</v>
      </c>
      <c r="I25" s="73"/>
    </row>
    <row r="26" spans="1:9" ht="15.45" thickBot="1">
      <c r="A26" s="49" t="s">
        <v>14</v>
      </c>
      <c r="B26" s="50"/>
      <c r="C26" s="50"/>
      <c r="D26" s="50"/>
      <c r="E26" s="50"/>
      <c r="F26" s="50"/>
      <c r="G26" s="51"/>
      <c r="H26" s="52">
        <v>174318.8</v>
      </c>
      <c r="I26" s="62"/>
    </row>
    <row r="27" spans="1:9" ht="15.45" thickBot="1">
      <c r="A27" s="26"/>
      <c r="B27" s="27"/>
      <c r="C27" s="27"/>
      <c r="D27" s="27"/>
      <c r="E27" s="27"/>
      <c r="F27" s="27"/>
      <c r="G27" s="28"/>
      <c r="H27" s="26"/>
      <c r="I27" s="28"/>
    </row>
    <row r="28" spans="1:9">
      <c r="A28" s="31" t="s">
        <v>76</v>
      </c>
      <c r="B28" s="32"/>
      <c r="C28" s="32"/>
      <c r="D28" s="32"/>
      <c r="E28" s="32"/>
      <c r="F28" s="32"/>
      <c r="G28" s="33"/>
      <c r="H28" s="123">
        <v>30426.18</v>
      </c>
      <c r="I28" s="124"/>
    </row>
    <row r="29" spans="1:9">
      <c r="A29" s="145" t="s">
        <v>20</v>
      </c>
      <c r="B29" s="146"/>
      <c r="C29" s="146"/>
      <c r="D29" s="146"/>
      <c r="E29" s="146"/>
      <c r="F29" s="146"/>
      <c r="G29" s="189"/>
      <c r="H29" s="190">
        <v>65668.800000000003</v>
      </c>
      <c r="I29" s="191"/>
    </row>
    <row r="30" spans="1:9" ht="15.45" thickBot="1">
      <c r="A30" s="192" t="s">
        <v>21</v>
      </c>
      <c r="B30" s="193"/>
      <c r="C30" s="193"/>
      <c r="D30" s="193"/>
      <c r="E30" s="193"/>
      <c r="F30" s="193"/>
      <c r="G30" s="194"/>
      <c r="H30" s="195">
        <v>55569.91</v>
      </c>
      <c r="I30" s="196"/>
    </row>
    <row r="31" spans="1:9" ht="15.45" thickBot="1">
      <c r="A31" s="140"/>
      <c r="B31" s="141"/>
      <c r="C31" s="141"/>
      <c r="D31" s="141"/>
      <c r="E31" s="141"/>
      <c r="F31" s="141"/>
      <c r="G31" s="142"/>
      <c r="H31" s="197"/>
      <c r="I31" s="198"/>
    </row>
    <row r="32" spans="1:9" ht="15.45" thickBot="1">
      <c r="A32" s="7" t="s">
        <v>8</v>
      </c>
      <c r="B32" s="8"/>
      <c r="C32" s="8"/>
      <c r="D32" s="8"/>
      <c r="E32" s="8"/>
      <c r="F32" s="8"/>
      <c r="G32" s="8"/>
      <c r="H32" s="143">
        <f>H11</f>
        <v>205857.61000000002</v>
      </c>
      <c r="I32" s="144"/>
    </row>
    <row r="33" spans="1:9">
      <c r="A33" s="12"/>
      <c r="B33" s="13"/>
      <c r="C33" s="13"/>
      <c r="D33" s="13"/>
      <c r="E33" s="13"/>
      <c r="F33" s="13"/>
      <c r="G33" s="13"/>
      <c r="H33" s="12"/>
      <c r="I33" s="14"/>
    </row>
    <row r="34" spans="1:9">
      <c r="A34" s="2" t="s">
        <v>31</v>
      </c>
      <c r="B34" s="3"/>
      <c r="C34" s="3"/>
      <c r="D34" s="3"/>
      <c r="E34" s="3"/>
      <c r="F34" s="3"/>
      <c r="G34" s="3"/>
      <c r="H34" s="17">
        <f>H4+H11-H26</f>
        <v>155777.24000000005</v>
      </c>
      <c r="I34" s="41"/>
    </row>
    <row r="35" spans="1:9">
      <c r="A35" s="2" t="s">
        <v>69</v>
      </c>
      <c r="B35" s="3"/>
      <c r="C35" s="3"/>
      <c r="D35" s="3"/>
      <c r="E35" s="3"/>
      <c r="F35" s="3"/>
      <c r="G35" s="4"/>
      <c r="H35" s="17">
        <f>H6+H8+H9-H7</f>
        <v>2819.4100000000035</v>
      </c>
      <c r="I35" s="41"/>
    </row>
    <row r="36" spans="1:9">
      <c r="A36" s="74" t="s">
        <v>33</v>
      </c>
      <c r="B36" s="3"/>
      <c r="C36" s="3"/>
      <c r="D36" s="3"/>
      <c r="E36" s="3"/>
      <c r="F36" s="3"/>
      <c r="G36" s="3"/>
      <c r="H36" s="17">
        <f>H28+H29-H30</f>
        <v>40525.070000000007</v>
      </c>
      <c r="I36" s="41"/>
    </row>
    <row r="37" spans="1:9">
      <c r="A37" s="34"/>
      <c r="B37" s="35"/>
      <c r="C37" s="35"/>
      <c r="D37" s="35"/>
      <c r="E37" s="35"/>
      <c r="F37" s="35"/>
      <c r="G37" s="35"/>
      <c r="H37" s="34"/>
      <c r="I37" s="18"/>
    </row>
    <row r="38" spans="1:9">
      <c r="A38" s="69" t="s">
        <v>13</v>
      </c>
      <c r="B38" s="70"/>
      <c r="C38" s="70"/>
      <c r="D38" s="70"/>
      <c r="E38" s="70"/>
      <c r="F38" s="70"/>
      <c r="G38" s="70"/>
      <c r="H38" s="36"/>
      <c r="I38" s="37"/>
    </row>
    <row r="39" spans="1:9">
      <c r="A39" s="69" t="s">
        <v>9</v>
      </c>
      <c r="B39" s="70"/>
      <c r="C39" s="70"/>
      <c r="D39" s="70"/>
      <c r="E39" s="70"/>
      <c r="F39" s="70"/>
      <c r="G39" s="70"/>
      <c r="H39" s="199">
        <v>13.5</v>
      </c>
      <c r="I39" s="200"/>
    </row>
    <row r="40" spans="1:9" ht="15.45" thickBot="1">
      <c r="A40" s="87" t="s">
        <v>15</v>
      </c>
      <c r="B40" s="88"/>
      <c r="C40" s="88"/>
      <c r="D40" s="88"/>
      <c r="E40" s="88"/>
      <c r="F40" s="88"/>
      <c r="G40" s="88"/>
      <c r="H40" s="201">
        <f>(H7+H11+H29)/(H8+H9+H26+H30)*H39</f>
        <v>15.294038877041981</v>
      </c>
      <c r="I40" s="202"/>
    </row>
    <row r="42" spans="1:9">
      <c r="A42" s="68" t="s">
        <v>10</v>
      </c>
      <c r="B42" s="68"/>
      <c r="C42" s="68"/>
      <c r="G42" s="68" t="s">
        <v>16</v>
      </c>
      <c r="H42" s="68"/>
      <c r="I42" s="68"/>
    </row>
    <row r="44" spans="1:9">
      <c r="A44" s="68"/>
      <c r="B44" s="68"/>
      <c r="C44" s="68"/>
      <c r="G44" s="68"/>
      <c r="H44" s="68"/>
      <c r="I44" s="68"/>
    </row>
  </sheetData>
  <mergeCells count="80">
    <mergeCell ref="A44:C44"/>
    <mergeCell ref="G44:I44"/>
    <mergeCell ref="A39:G39"/>
    <mergeCell ref="H39:I39"/>
    <mergeCell ref="A40:G40"/>
    <mergeCell ref="H40:I40"/>
    <mergeCell ref="A42:C42"/>
    <mergeCell ref="G42:I42"/>
    <mergeCell ref="A35:G35"/>
    <mergeCell ref="H35:I35"/>
    <mergeCell ref="A36:G36"/>
    <mergeCell ref="H36:I36"/>
    <mergeCell ref="A37:G37"/>
    <mergeCell ref="H37:I37"/>
    <mergeCell ref="A30:G30"/>
    <mergeCell ref="H30:I30"/>
    <mergeCell ref="A31:G31"/>
    <mergeCell ref="H31:I31"/>
    <mergeCell ref="A38:G38"/>
    <mergeCell ref="H38:I38"/>
    <mergeCell ref="A33:G33"/>
    <mergeCell ref="H33:I33"/>
    <mergeCell ref="A34:G34"/>
    <mergeCell ref="H34:I34"/>
    <mergeCell ref="A25:G25"/>
    <mergeCell ref="H25:I25"/>
    <mergeCell ref="A32:G32"/>
    <mergeCell ref="H32:I32"/>
    <mergeCell ref="A27:G27"/>
    <mergeCell ref="H27:I27"/>
    <mergeCell ref="A28:G28"/>
    <mergeCell ref="H28:I28"/>
    <mergeCell ref="A29:G29"/>
    <mergeCell ref="H29:I29"/>
    <mergeCell ref="A26:G26"/>
    <mergeCell ref="H26:I26"/>
    <mergeCell ref="A21:G21"/>
    <mergeCell ref="H21:I21"/>
    <mergeCell ref="A22:G22"/>
    <mergeCell ref="H22:I22"/>
    <mergeCell ref="A23:G23"/>
    <mergeCell ref="H23:I23"/>
    <mergeCell ref="A24:G24"/>
    <mergeCell ref="H24:I24"/>
    <mergeCell ref="A17:G17"/>
    <mergeCell ref="H17:I17"/>
    <mergeCell ref="A18:G18"/>
    <mergeCell ref="H18:I18"/>
    <mergeCell ref="A19:G19"/>
    <mergeCell ref="H19:I19"/>
    <mergeCell ref="A11:G11"/>
    <mergeCell ref="H11:I11"/>
    <mergeCell ref="A12:G12"/>
    <mergeCell ref="H12:I12"/>
    <mergeCell ref="A20:G20"/>
    <mergeCell ref="H20:I20"/>
    <mergeCell ref="A14:G14"/>
    <mergeCell ref="H14:I14"/>
    <mergeCell ref="A15:G16"/>
    <mergeCell ref="H15:I16"/>
    <mergeCell ref="A6:G6"/>
    <mergeCell ref="H6:I6"/>
    <mergeCell ref="A13:G13"/>
    <mergeCell ref="H13:I13"/>
    <mergeCell ref="A8:G8"/>
    <mergeCell ref="H8:I8"/>
    <mergeCell ref="A9:G9"/>
    <mergeCell ref="H9:I9"/>
    <mergeCell ref="A10:G10"/>
    <mergeCell ref="H10:I10"/>
    <mergeCell ref="A7:G7"/>
    <mergeCell ref="H7:I7"/>
    <mergeCell ref="A1:I1"/>
    <mergeCell ref="C2:F2"/>
    <mergeCell ref="A3:G3"/>
    <mergeCell ref="H3:I3"/>
    <mergeCell ref="A4:G4"/>
    <mergeCell ref="H4:I4"/>
    <mergeCell ref="A5:G5"/>
    <mergeCell ref="H5:I5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31</vt:i4>
      </vt:variant>
    </vt:vector>
  </HeadingPairs>
  <TitlesOfParts>
    <vt:vector size="31" baseType="lpstr">
      <vt:lpstr>Воров 49</vt:lpstr>
      <vt:lpstr>Гаг 8</vt:lpstr>
      <vt:lpstr>Красн 40</vt:lpstr>
      <vt:lpstr>Остр 47</vt:lpstr>
      <vt:lpstr>Чайк 6</vt:lpstr>
      <vt:lpstr>Гаг 20</vt:lpstr>
      <vt:lpstr>Гаг 23</vt:lpstr>
      <vt:lpstr>Гаг 25</vt:lpstr>
      <vt:lpstr>Гаг 29А</vt:lpstr>
      <vt:lpstr>Гаг 40</vt:lpstr>
      <vt:lpstr>Гаг 44</vt:lpstr>
      <vt:lpstr>Гаг 48</vt:lpstr>
      <vt:lpstr>Гаг 50</vt:lpstr>
      <vt:lpstr>Гаг 62</vt:lpstr>
      <vt:lpstr>Гук 10</vt:lpstr>
      <vt:lpstr>КЛ 13</vt:lpstr>
      <vt:lpstr>Красн 13</vt:lpstr>
      <vt:lpstr>Лист15</vt:lpstr>
      <vt:lpstr>Красн 39</vt:lpstr>
      <vt:lpstr>Красн 39А</vt:lpstr>
      <vt:lpstr>Красн 41А</vt:lpstr>
      <vt:lpstr>Нов 13</vt:lpstr>
      <vt:lpstr>Пирог 34</vt:lpstr>
      <vt:lpstr>ЦБ 12</vt:lpstr>
      <vt:lpstr>ЦБ 11</vt:lpstr>
      <vt:lpstr>ЦБ 16</vt:lpstr>
      <vt:lpstr>ЦБ 31</vt:lpstr>
      <vt:lpstr>ЦБ 44</vt:lpstr>
      <vt:lpstr>Чайк 8</vt:lpstr>
      <vt:lpstr>Чайк 31</vt:lpstr>
      <vt:lpstr>Чайк 33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2023-03-13T07:09:39Z</dcterms:modified>
</cp:coreProperties>
</file>